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8"/>
  <workbookPr codeName="ThisWorkbook" defaultThemeVersion="124226"/>
  <mc:AlternateContent xmlns:mc="http://schemas.openxmlformats.org/markup-compatibility/2006">
    <mc:Choice Requires="x15">
      <x15ac:absPath xmlns:x15ac="http://schemas.microsoft.com/office/spreadsheetml/2010/11/ac" url="/Users/ctowen/Documents/LAGERS/Bulk Grain Orders/CM/Spring 2026/"/>
    </mc:Choice>
  </mc:AlternateContent>
  <xr:revisionPtr revIDLastSave="0" documentId="13_ncr:1_{EC9B9800-C2FD-5842-9958-2A51B09D3F4E}" xr6:coauthVersionLast="47" xr6:coauthVersionMax="47" xr10:uidLastSave="{00000000-0000-0000-0000-000000000000}"/>
  <bookViews>
    <workbookView xWindow="1980" yWindow="500" windowWidth="18820" windowHeight="20020" tabRatio="641" xr2:uid="{00000000-000D-0000-FFFF-FFFF00000000}"/>
  </bookViews>
  <sheets>
    <sheet name="Sales Invoice" sheetId="1" r:id="rId1"/>
    <sheet name="CMG Catalog (Spring)" sheetId="4" r:id="rId2"/>
    <sheet name="CMG Catalog VLOOKUP" sheetId="5" state="hidden" r:id="rId3"/>
  </sheets>
  <definedNames>
    <definedName name="_xlnm._FilterDatabase" localSheetId="1" hidden="1">'CMG Catalog (Spring)'!$A$4:$D$101</definedName>
    <definedName name="_xlnm._FilterDatabase" localSheetId="2">'CMG Catalog VLOOKUP'!$A$1:$C$1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1" l="1"/>
  <c r="G26" i="1"/>
  <c r="G27" i="1"/>
  <c r="G28" i="1"/>
  <c r="G29" i="1"/>
  <c r="G30" i="1"/>
  <c r="G31" i="1"/>
  <c r="G32" i="1"/>
  <c r="G33" i="1"/>
  <c r="G34" i="1"/>
  <c r="G24" i="1"/>
  <c r="E26" i="1"/>
  <c r="E27" i="1"/>
  <c r="E28" i="1"/>
  <c r="E29" i="1"/>
  <c r="E30" i="1"/>
  <c r="E31" i="1"/>
  <c r="E32" i="1"/>
  <c r="E33" i="1"/>
  <c r="E34" i="1"/>
  <c r="E24" i="1"/>
  <c r="E25" i="1"/>
  <c r="C35" i="1"/>
  <c r="E35" i="1"/>
  <c r="G35" i="1"/>
  <c r="G23" i="1" l="1"/>
  <c r="E23" i="1"/>
  <c r="H34" i="1" l="1"/>
  <c r="H33" i="1"/>
  <c r="H32" i="1"/>
  <c r="H31" i="1"/>
  <c r="H30" i="1"/>
  <c r="H29" i="1"/>
  <c r="H28" i="1"/>
  <c r="H27" i="1"/>
  <c r="H26" i="1"/>
  <c r="H25" i="1"/>
  <c r="H24" i="1"/>
  <c r="H23" i="1" l="1"/>
  <c r="H36" i="1" s="1"/>
  <c r="H37" i="1" s="1"/>
  <c r="H35" i="1"/>
  <c r="H38" i="1" l="1"/>
</calcChain>
</file>

<file path=xl/sharedStrings.xml><?xml version="1.0" encoding="utf-8"?>
<sst xmlns="http://schemas.openxmlformats.org/spreadsheetml/2006/main" count="523" uniqueCount="240">
  <si>
    <t>Date:</t>
  </si>
  <si>
    <t>Description</t>
  </si>
  <si>
    <t>Qty</t>
  </si>
  <si>
    <t>Unit Price</t>
  </si>
  <si>
    <t>Line Total</t>
  </si>
  <si>
    <t>Total</t>
  </si>
  <si>
    <t>BULK GRAIN BUY</t>
  </si>
  <si>
    <t>Name:</t>
  </si>
  <si>
    <t>E-mail:</t>
  </si>
  <si>
    <t>Phone #:</t>
  </si>
  <si>
    <t>Sum</t>
  </si>
  <si>
    <t>SKU #</t>
  </si>
  <si>
    <t>Form Instructions:</t>
  </si>
  <si>
    <t>Payment Instructions:</t>
  </si>
  <si>
    <t xml:space="preserve">Payment Method: </t>
  </si>
  <si>
    <t>Are you a LAGERS member?</t>
  </si>
  <si>
    <t>CC Fees</t>
  </si>
  <si>
    <t>Manufacturer</t>
  </si>
  <si>
    <t>Name</t>
  </si>
  <si>
    <t>SKU</t>
  </si>
  <si>
    <t>Gambrinus</t>
  </si>
  <si>
    <t>Unit Cost</t>
  </si>
  <si>
    <t>Membership</t>
  </si>
  <si>
    <t>ALL GRAIN COMES IN 55lb/25kg SACKS UNLESS OTHERWISE STATED</t>
  </si>
  <si>
    <t>Bairds</t>
  </si>
  <si>
    <t>Briess</t>
  </si>
  <si>
    <t>Canada Malting Co</t>
  </si>
  <si>
    <t>Great Western</t>
  </si>
  <si>
    <t>Loughran Family Malt</t>
  </si>
  <si>
    <t>Thomas Fawcett</t>
  </si>
  <si>
    <t>CM-2ROW</t>
  </si>
  <si>
    <t>CM-SPIL</t>
  </si>
  <si>
    <t>CM-PALE</t>
  </si>
  <si>
    <t>BD-MOPA</t>
  </si>
  <si>
    <t>BD-PALE</t>
  </si>
  <si>
    <t>BD-PILS</t>
  </si>
  <si>
    <t>BD-VIEN</t>
  </si>
  <si>
    <t>BS-HPET</t>
  </si>
  <si>
    <t>BZ-PILS</t>
  </si>
  <si>
    <t>BZ-VIEN</t>
  </si>
  <si>
    <t>BZ-CRPL</t>
  </si>
  <si>
    <t>BESTMALZ</t>
  </si>
  <si>
    <t>BZ-ACID</t>
  </si>
  <si>
    <t>BZ-CHIT</t>
  </si>
  <si>
    <t>BZ-DWHT</t>
  </si>
  <si>
    <t>BZ-SPLT</t>
  </si>
  <si>
    <t>BZ-WHET</t>
  </si>
  <si>
    <t>BZ-SMOK</t>
  </si>
  <si>
    <t>BZ-REDX</t>
  </si>
  <si>
    <t>BZ-HDBR</t>
  </si>
  <si>
    <t>BZ-MELN</t>
  </si>
  <si>
    <t>BESTMALZ Caramel Pils</t>
  </si>
  <si>
    <t>BZ-MUNH</t>
  </si>
  <si>
    <t>BZ-DMUN</t>
  </si>
  <si>
    <t>CZ-PILS</t>
  </si>
  <si>
    <t>GB-PALE</t>
  </si>
  <si>
    <t>GB-PILS</t>
  </si>
  <si>
    <t>TF-GPRM</t>
  </si>
  <si>
    <t>TF-HALC</t>
  </si>
  <si>
    <t>TF-MOPA</t>
  </si>
  <si>
    <t>TF-OATM</t>
  </si>
  <si>
    <t>TF-OPTC</t>
  </si>
  <si>
    <t>TF-PERL</t>
  </si>
  <si>
    <t>TF-WHET</t>
  </si>
  <si>
    <t>VISIT THE CATALOG IF YOU DON'T SEE SOMETHING YOU WOULD LIKE TO ORDER</t>
  </si>
  <si>
    <t>https://countrymaltgroup.com/country-malt-group-product-catalog</t>
  </si>
  <si>
    <t>Five Star Chemicals</t>
  </si>
  <si>
    <t>PBW - 50LB</t>
  </si>
  <si>
    <t>5S-PBW50</t>
  </si>
  <si>
    <t>John Doe</t>
  </si>
  <si>
    <t>Jdoe@gmail.com</t>
  </si>
  <si>
    <t>111-111-1111</t>
  </si>
  <si>
    <t>Split with?</t>
  </si>
  <si>
    <t>Bairds Maris Otter </t>
  </si>
  <si>
    <t>Bairds Pale Ale </t>
  </si>
  <si>
    <t>Bairds Pilsen </t>
  </si>
  <si>
    <t>Bairds Vienna </t>
  </si>
  <si>
    <t>Bairds 1823 London Lager Malt </t>
  </si>
  <si>
    <t>Bairds 1823 Speyside Distilling Malt</t>
  </si>
  <si>
    <t>BESTMALZ Heidelberg </t>
  </si>
  <si>
    <t>BESTMALZ Melanoidin </t>
  </si>
  <si>
    <t>BESTMALZ Munich Dark </t>
  </si>
  <si>
    <t>BESTMALZ Munich Light </t>
  </si>
  <si>
    <t>BESTMALZ Pilsen </t>
  </si>
  <si>
    <t>BESTMALZ Vienna </t>
  </si>
  <si>
    <t>BESTMALZ Red X </t>
  </si>
  <si>
    <t>BESTMALZ Acidulated </t>
  </si>
  <si>
    <t>BESTMALZ Chit Malt </t>
  </si>
  <si>
    <t>BESTMALZ Smoked Malt </t>
  </si>
  <si>
    <t>BESTMALZ Dark Wheat </t>
  </si>
  <si>
    <t>BESTMALZ Pale Wheat </t>
  </si>
  <si>
    <t>BESTMALZ Spelt </t>
  </si>
  <si>
    <t>Canada Malting Co 2-row </t>
  </si>
  <si>
    <t>Canada Malting Co Superior Pale Ale </t>
  </si>
  <si>
    <t>Canada Malting Co Superior Pilsner </t>
  </si>
  <si>
    <t>Canada Malting Co 6-row </t>
  </si>
  <si>
    <t>Gambrinus Pale Ale Malt </t>
  </si>
  <si>
    <t>Gambrinus Pilsen </t>
  </si>
  <si>
    <t>Great Western Premium 2-Row </t>
  </si>
  <si>
    <t>Great Western Superior Pilsen</t>
  </si>
  <si>
    <t>Great Western Light Munich Malt</t>
  </si>
  <si>
    <t>Great Western Munich Malt </t>
  </si>
  <si>
    <t>Great Western Dark Munich Malt </t>
  </si>
  <si>
    <t>Great Western Vienna Malt </t>
  </si>
  <si>
    <t>Great Western American Distillers</t>
  </si>
  <si>
    <t>Great Western Pure California Malt </t>
  </si>
  <si>
    <t>Great Western Pure Idaho Malt </t>
  </si>
  <si>
    <t>Great Western Pure Washington Malt </t>
  </si>
  <si>
    <t>Thomas Fawcett Golden Promise </t>
  </si>
  <si>
    <t>Thomas Fawcett Halcyon </t>
  </si>
  <si>
    <t>Thomas Fawcett Marris Otter </t>
  </si>
  <si>
    <t>Thomas Fawcett Optic Spring Pale Ale </t>
  </si>
  <si>
    <t>Thomas Fawcett Pearl </t>
  </si>
  <si>
    <t>Thomas Fawcett Pilsen</t>
  </si>
  <si>
    <t>TF-PILS</t>
  </si>
  <si>
    <t>Thomas Fawcett Wheat </t>
  </si>
  <si>
    <t>PayPal/CC</t>
  </si>
  <si>
    <t>Option 1: Pay via cash or check (use PayPal if you cannot attend the pickup day)</t>
  </si>
  <si>
    <t>Option 2: Pay via PayPal/CC.  We will send you an invoice for the total including PayPal fees.</t>
  </si>
  <si>
    <t>Great Western Pure Oregon Malt </t>
  </si>
  <si>
    <t>GW-PORM</t>
  </si>
  <si>
    <t>GW-PIDM</t>
  </si>
  <si>
    <t>GW-PCAM</t>
  </si>
  <si>
    <t>GW-ADHE</t>
  </si>
  <si>
    <t>GW-PWAM</t>
  </si>
  <si>
    <t>GW-2ROW</t>
  </si>
  <si>
    <t>GW-PILS</t>
  </si>
  <si>
    <t>Great Western Wheat Malt </t>
  </si>
  <si>
    <t>GW-WWHT</t>
  </si>
  <si>
    <t>Great Western Unmalted Wheat </t>
  </si>
  <si>
    <t>GW-UMWW</t>
  </si>
  <si>
    <t>GW-LMUNH</t>
  </si>
  <si>
    <t>GW-MUNH</t>
  </si>
  <si>
    <t>GW-DMUNH</t>
  </si>
  <si>
    <t>GW-VIEN</t>
  </si>
  <si>
    <t>Great Western Brumalt </t>
  </si>
  <si>
    <t>GW-BRUM</t>
  </si>
  <si>
    <t>BM-2ROW</t>
  </si>
  <si>
    <t>BM-ASHB</t>
  </si>
  <si>
    <t>BM-VIEN</t>
  </si>
  <si>
    <t>BM-PALE</t>
  </si>
  <si>
    <t>BM-PILS</t>
  </si>
  <si>
    <t>BM-SYPM</t>
  </si>
  <si>
    <t>BM-SYMG</t>
  </si>
  <si>
    <t>BM-RYEM</t>
  </si>
  <si>
    <t>BM-BMUN</t>
  </si>
  <si>
    <t>Briess 2-Row Brewers</t>
  </si>
  <si>
    <t>Briess Ashburne Mild</t>
  </si>
  <si>
    <t>Briess Goldpils Vienna</t>
  </si>
  <si>
    <t>Briess Pale Ale</t>
  </si>
  <si>
    <t>Briess Pilsner</t>
  </si>
  <si>
    <t>Briess Synergy Pilsen</t>
  </si>
  <si>
    <t>Briess Synergy Malt Gems</t>
  </si>
  <si>
    <t>Briess Bonlander Munich</t>
  </si>
  <si>
    <t>Briess Aromatic Munich</t>
  </si>
  <si>
    <t>BM-AROM</t>
  </si>
  <si>
    <t>Briess Rye Malt</t>
  </si>
  <si>
    <t>Briess Flaked Barley</t>
  </si>
  <si>
    <t>BM-FBBA</t>
  </si>
  <si>
    <t>BM-FCRN</t>
  </si>
  <si>
    <t>BM-FOAT</t>
  </si>
  <si>
    <t>BM-FBLR</t>
  </si>
  <si>
    <t>BM-FRYE</t>
  </si>
  <si>
    <t>BM-FRWT</t>
  </si>
  <si>
    <t>BM-TWHT</t>
  </si>
  <si>
    <t>Briess Flaked Corn</t>
  </si>
  <si>
    <t>Briess Flaked Oats</t>
  </si>
  <si>
    <t>Briess Flaked Rice</t>
  </si>
  <si>
    <t>Briess Flaked Rye</t>
  </si>
  <si>
    <t>Briess Flaked Wheat</t>
  </si>
  <si>
    <t>Briess Torrified Wheat</t>
  </si>
  <si>
    <t>Briess Red Wheat Malt</t>
  </si>
  <si>
    <t>Briess White Wheat Malt</t>
  </si>
  <si>
    <t>BM-RWHT</t>
  </si>
  <si>
    <t>BM-WWHT</t>
  </si>
  <si>
    <t>BM-UMRW</t>
  </si>
  <si>
    <t>BM-UMWW</t>
  </si>
  <si>
    <t>Briess Raw Red Wheat</t>
  </si>
  <si>
    <t>Briess Raw White Wheat</t>
  </si>
  <si>
    <t>Castle</t>
  </si>
  <si>
    <t>Château Pilsen 2-Row</t>
  </si>
  <si>
    <t>Château Pale Ale</t>
  </si>
  <si>
    <t>Château Vienna</t>
  </si>
  <si>
    <t>Château Munich Light</t>
  </si>
  <si>
    <t>Château Munich</t>
  </si>
  <si>
    <t>Château Monastique</t>
  </si>
  <si>
    <t>Château Arome</t>
  </si>
  <si>
    <t>Château Melano</t>
  </si>
  <si>
    <t>Château Wheat Blanc</t>
  </si>
  <si>
    <t>CA-PILS</t>
  </si>
  <si>
    <t>CA-PALE</t>
  </si>
  <si>
    <t>CA-VIEN</t>
  </si>
  <si>
    <t>CA-MONA</t>
  </si>
  <si>
    <t>CA-MUNH</t>
  </si>
  <si>
    <t>CA-MUNL</t>
  </si>
  <si>
    <t>CA-AROM</t>
  </si>
  <si>
    <t>CA-MLNO</t>
  </si>
  <si>
    <t>CA-WHTB</t>
  </si>
  <si>
    <t>BD-LNLM</t>
  </si>
  <si>
    <t>BD-SYDM</t>
  </si>
  <si>
    <t>Bairds Heavily Peated </t>
  </si>
  <si>
    <t>Durst</t>
  </si>
  <si>
    <t>Durstmalz Dark Munich</t>
  </si>
  <si>
    <t>Durstmalz Munich</t>
  </si>
  <si>
    <t>Durstmalz Pale Ale</t>
  </si>
  <si>
    <t>Durstmalz Pilsen</t>
  </si>
  <si>
    <t>Durstmalz Vienna</t>
  </si>
  <si>
    <t>Durstmalz Wheat</t>
  </si>
  <si>
    <t>DM-DMUN</t>
  </si>
  <si>
    <t>DM-MUNH</t>
  </si>
  <si>
    <t>DM-PALE</t>
  </si>
  <si>
    <t>DM-PILS</t>
  </si>
  <si>
    <t>DM-VIEN</t>
  </si>
  <si>
    <t>DM-WHET</t>
  </si>
  <si>
    <t>Thomas Fawcett Oat Malt</t>
  </si>
  <si>
    <t>TCHECOMALT</t>
  </si>
  <si>
    <t>Tchecomalt Czech Pilsen</t>
  </si>
  <si>
    <t>Tchecomalt Czech FM Pilsen</t>
  </si>
  <si>
    <t>Tchecomalt Czech Vienna</t>
  </si>
  <si>
    <t>Tchecomalt Czech Wheat Malt</t>
  </si>
  <si>
    <t>CZ-FMPL</t>
  </si>
  <si>
    <t>CZ-VIEN</t>
  </si>
  <si>
    <t>CZ-WHET</t>
  </si>
  <si>
    <t>Loughran Family Ale Malt </t>
  </si>
  <si>
    <t>Loughran Family IPA Malt </t>
  </si>
  <si>
    <t>LF-PALE</t>
  </si>
  <si>
    <t>LF-IPAM</t>
  </si>
  <si>
    <t>5S-ACL5</t>
  </si>
  <si>
    <t>Liquid PBW - 4 x 1 gal</t>
  </si>
  <si>
    <t>5S-LPBW</t>
  </si>
  <si>
    <t>Acid Cleaner #5 - 4 x 1 gal</t>
  </si>
  <si>
    <t>Saniclean - 4 x 1 gal</t>
  </si>
  <si>
    <t>Star San - 4 x 1 gal</t>
  </si>
  <si>
    <t>5S-SACL</t>
  </si>
  <si>
    <t>5S-STSN</t>
  </si>
  <si>
    <t>5S-ACL6</t>
  </si>
  <si>
    <t>Acid Cleaner #6 - 4 x 1 gal</t>
  </si>
  <si>
    <r>
      <t xml:space="preserve">1) Fill out items in </t>
    </r>
    <r>
      <rPr>
        <b/>
        <sz val="8"/>
        <color rgb="FFFF0000"/>
        <rFont val="Century Gothic"/>
        <family val="1"/>
      </rPr>
      <t>RED</t>
    </r>
    <r>
      <rPr>
        <sz val="8"/>
        <rFont val="Century Gothic"/>
        <family val="2"/>
      </rPr>
      <t xml:space="preserve">. 2) Fill out the payment method.  3) Fill in the SKU and qty of the malt you would like to order.  4) Fill in the quantity needed.                                                                                                                                                                  The malt catalog is located in the excel tabs. You may change your order at any time, so long as it is before we place the order with the distributor. Keep in mind that some specialty malts may not always be available. We will let you know if there are any items you have ordered that are not in stock.                                                                                                                                           Once you have filled out the form, please save and send it to: </t>
    </r>
    <r>
      <rPr>
        <b/>
        <sz val="8"/>
        <rFont val="Century Gothic"/>
        <family val="1"/>
      </rPr>
      <t xml:space="preserve">lagershomebrew@gmail.com    </t>
    </r>
    <r>
      <rPr>
        <sz val="8"/>
        <rFont val="Century Gothic"/>
        <family val="2"/>
      </rPr>
      <t xml:space="preserve">                                                                                                                                                                                         If you split grain with another member, please indicate which SKU you are splitting, the qty that is to be split, and the individual you are splitting the grain with. Update the qty in the cell to reflect the amount you will be taking home for yourself,  For example, use 0.5 as the quantity if splitting between 2 people , 0.34 if between 3 people, 0.25 if between 4 people, etc...</t>
    </r>
  </si>
  <si>
    <t>4.26.26</t>
  </si>
  <si>
    <t>Renew Me (single)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</si>
</sst>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 d\,\ yyyy;@"/>
    <numFmt numFmtId="165" formatCode="m/d/yy;@"/>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Century Gothic"/>
      <family val="2"/>
    </font>
    <font>
      <sz val="12"/>
      <name val="Century Gothic"/>
      <family val="2"/>
    </font>
    <font>
      <sz val="8"/>
      <name val="Century Gothic"/>
      <family val="2"/>
    </font>
    <font>
      <sz val="9"/>
      <name val="Century Gothic"/>
      <family val="2"/>
    </font>
    <font>
      <sz val="7.5"/>
      <color indexed="23"/>
      <name val="Century Gothic"/>
      <family val="2"/>
    </font>
    <font>
      <sz val="7.5"/>
      <name val="Century Gothic"/>
      <family val="2"/>
    </font>
    <font>
      <b/>
      <sz val="7.5"/>
      <name val="Century Gothic"/>
      <family val="2"/>
    </font>
    <font>
      <b/>
      <sz val="26"/>
      <color theme="0"/>
      <name val="Arial"/>
      <family val="2"/>
    </font>
    <font>
      <sz val="10"/>
      <name val="Arial"/>
      <family val="2"/>
    </font>
    <font>
      <sz val="8"/>
      <color theme="0"/>
      <name val="Century Gothic"/>
      <family val="2"/>
    </font>
    <font>
      <b/>
      <sz val="8"/>
      <color theme="0"/>
      <name val="Century Gothic"/>
      <family val="2"/>
    </font>
    <font>
      <b/>
      <sz val="16"/>
      <color theme="1"/>
      <name val="Calibri"/>
      <family val="2"/>
      <scheme val="minor"/>
    </font>
    <font>
      <sz val="7.6"/>
      <name val="Century Gothic"/>
      <family val="2"/>
    </font>
    <font>
      <sz val="8"/>
      <color rgb="FF000000"/>
      <name val="Tahoma"/>
      <family val="2"/>
    </font>
    <font>
      <sz val="8"/>
      <color rgb="FFFF0000"/>
      <name val="Century Gothic"/>
      <family val="2"/>
    </font>
    <font>
      <u/>
      <sz val="10"/>
      <color theme="10"/>
      <name val="Arial"/>
      <family val="2"/>
    </font>
    <font>
      <sz val="11"/>
      <color theme="1"/>
      <name val="Calibri"/>
      <family val="2"/>
    </font>
    <font>
      <sz val="11"/>
      <name val="Calibri"/>
      <family val="2"/>
      <scheme val="minor"/>
    </font>
    <font>
      <b/>
      <sz val="8"/>
      <name val="Century Gothic"/>
      <family val="1"/>
    </font>
    <font>
      <b/>
      <sz val="8"/>
      <color rgb="FFFF0000"/>
      <name val="Century Gothic"/>
      <family val="1"/>
    </font>
  </fonts>
  <fills count="18">
    <fill>
      <patternFill patternType="none"/>
    </fill>
    <fill>
      <patternFill patternType="gray125"/>
    </fill>
    <fill>
      <patternFill patternType="solid">
        <fgColor indexed="9"/>
        <bgColor indexed="64"/>
      </patternFill>
    </fill>
    <fill>
      <patternFill patternType="solid">
        <fgColor indexed="40"/>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DDD9C3"/>
        <bgColor rgb="FFDDD9C3"/>
      </patternFill>
    </fill>
    <fill>
      <patternFill patternType="solid">
        <fgColor theme="3" tint="0.79998168889431442"/>
        <bgColor indexed="64"/>
      </patternFill>
    </fill>
    <fill>
      <patternFill patternType="solid">
        <fgColor theme="9" tint="0.79998168889431442"/>
        <bgColor indexed="64"/>
      </patternFill>
    </fill>
  </fills>
  <borders count="24">
    <border>
      <left/>
      <right/>
      <top/>
      <bottom/>
      <diagonal/>
    </border>
    <border>
      <left/>
      <right style="thin">
        <color indexed="22"/>
      </right>
      <top style="thin">
        <color indexed="22"/>
      </top>
      <bottom style="thin">
        <color indexed="22"/>
      </bottom>
      <diagonal/>
    </border>
    <border>
      <left style="thin">
        <color theme="0" tint="-0.249977111117893"/>
      </left>
      <right/>
      <top/>
      <bottom/>
      <diagonal/>
    </border>
    <border>
      <left/>
      <right/>
      <top/>
      <bottom style="thin">
        <color theme="0" tint="-0.249977111117893"/>
      </bottom>
      <diagonal/>
    </border>
    <border>
      <left/>
      <right/>
      <top style="thin">
        <color theme="0" tint="-0.249977111117893"/>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bottom/>
      <diagonal/>
    </border>
    <border>
      <left style="thin">
        <color indexed="22"/>
      </left>
      <right style="thin">
        <color theme="0" tint="-0.249977111117893"/>
      </right>
      <top style="thin">
        <color indexed="22"/>
      </top>
      <bottom style="thin">
        <color indexed="22"/>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22"/>
      </left>
      <right style="thin">
        <color theme="0" tint="-0.249977111117893"/>
      </right>
      <top/>
      <bottom style="thin">
        <color indexed="22"/>
      </bottom>
      <diagonal/>
    </border>
    <border>
      <left style="thin">
        <color indexed="22"/>
      </left>
      <right style="thin">
        <color theme="0" tint="-0.249977111117893"/>
      </right>
      <top style="thin">
        <color indexed="22"/>
      </top>
      <bottom/>
      <diagonal/>
    </border>
    <border>
      <left style="thin">
        <color indexed="22"/>
      </left>
      <right style="thin">
        <color theme="0" tint="-0.249977111117893"/>
      </right>
      <top style="thin">
        <color theme="0" tint="-0.249977111117893"/>
      </top>
      <bottom style="thin">
        <color theme="0" tint="-0.249977111117893"/>
      </bottom>
      <diagonal/>
    </border>
    <border>
      <left/>
      <right style="thin">
        <color indexed="22"/>
      </right>
      <top/>
      <bottom style="thin">
        <color indexed="22"/>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right style="thin">
        <color indexed="22"/>
      </right>
      <top style="thin">
        <color theme="0" tint="-0.249977111117893"/>
      </top>
      <bottom style="thin">
        <color theme="0" tint="-0.249977111117893"/>
      </bottom>
      <diagonal/>
    </border>
    <border>
      <left style="thin">
        <color rgb="FFBFBFBF"/>
      </left>
      <right style="thin">
        <color rgb="FFBFBFBF"/>
      </right>
      <top style="thin">
        <color rgb="FFBFBFBF"/>
      </top>
      <bottom style="thin">
        <color rgb="FFBFBFBF"/>
      </bottom>
      <diagonal/>
    </border>
  </borders>
  <cellStyleXfs count="9">
    <xf numFmtId="0" fontId="0" fillId="0" borderId="0"/>
    <xf numFmtId="44" fontId="15" fillId="0" borderId="0" applyFont="0" applyFill="0" applyBorder="0" applyAlignment="0" applyProtection="0"/>
    <xf numFmtId="0" fontId="5" fillId="0" borderId="0"/>
    <xf numFmtId="44" fontId="5" fillId="0" borderId="0" applyFont="0" applyFill="0" applyBorder="0" applyAlignment="0" applyProtection="0"/>
    <xf numFmtId="0" fontId="15" fillId="0" borderId="0"/>
    <xf numFmtId="0" fontId="4" fillId="0" borderId="0"/>
    <xf numFmtId="44" fontId="4" fillId="0" borderId="0" applyFont="0" applyFill="0" applyBorder="0" applyAlignment="0" applyProtection="0"/>
    <xf numFmtId="0" fontId="22" fillId="0" borderId="0" applyNumberFormat="0" applyFill="0" applyBorder="0" applyAlignment="0" applyProtection="0"/>
    <xf numFmtId="0" fontId="3" fillId="0" borderId="0"/>
  </cellStyleXfs>
  <cellXfs count="154">
    <xf numFmtId="0" fontId="0" fillId="0" borderId="0" xfId="0"/>
    <xf numFmtId="0" fontId="7" fillId="0" borderId="0" xfId="0" applyFont="1"/>
    <xf numFmtId="0" fontId="9" fillId="0" borderId="0" xfId="0" applyFont="1"/>
    <xf numFmtId="0" fontId="9" fillId="2" borderId="0" xfId="0" applyFont="1" applyFill="1" applyAlignment="1">
      <alignment vertical="center" wrapText="1"/>
    </xf>
    <xf numFmtId="0" fontId="10" fillId="4" borderId="0" xfId="0" applyFont="1" applyFill="1" applyAlignment="1">
      <alignment horizontal="left" vertical="center" wrapText="1"/>
    </xf>
    <xf numFmtId="0" fontId="9" fillId="0" borderId="7" xfId="0" applyFont="1" applyBorder="1" applyAlignment="1">
      <alignment horizontal="left" vertical="center"/>
    </xf>
    <xf numFmtId="0" fontId="9" fillId="0" borderId="13" xfId="0" applyFont="1" applyBorder="1" applyAlignment="1">
      <alignment horizontal="left" vertical="center"/>
    </xf>
    <xf numFmtId="0" fontId="9" fillId="0" borderId="3" xfId="0" applyFont="1" applyBorder="1" applyAlignment="1">
      <alignment horizontal="left" vertical="center"/>
    </xf>
    <xf numFmtId="0" fontId="9" fillId="6" borderId="6" xfId="0" applyFont="1" applyFill="1" applyBorder="1" applyAlignment="1">
      <alignment horizontal="left" vertical="center"/>
    </xf>
    <xf numFmtId="44" fontId="12" fillId="3" borderId="15" xfId="1" applyFont="1" applyFill="1" applyBorder="1" applyAlignment="1">
      <alignment vertical="center"/>
    </xf>
    <xf numFmtId="44" fontId="12" fillId="3" borderId="12" xfId="1" applyFont="1" applyFill="1" applyBorder="1" applyAlignment="1">
      <alignment vertical="center"/>
    </xf>
    <xf numFmtId="0" fontId="9" fillId="6" borderId="6" xfId="0" applyFont="1" applyFill="1" applyBorder="1" applyAlignment="1">
      <alignment horizontal="center" vertical="center"/>
    </xf>
    <xf numFmtId="0" fontId="18" fillId="7" borderId="6" xfId="2" applyFont="1" applyFill="1" applyBorder="1" applyAlignment="1">
      <alignment vertical="center"/>
    </xf>
    <xf numFmtId="44" fontId="18" fillId="7" borderId="6" xfId="3" applyFont="1" applyFill="1" applyBorder="1" applyAlignment="1">
      <alignment horizontal="center" vertical="center"/>
    </xf>
    <xf numFmtId="0" fontId="9" fillId="0" borderId="9" xfId="0" applyFont="1" applyBorder="1" applyAlignment="1">
      <alignment horizontal="left" vertical="center"/>
    </xf>
    <xf numFmtId="44" fontId="12" fillId="3" borderId="16" xfId="1" applyFont="1" applyFill="1" applyBorder="1" applyAlignment="1">
      <alignment vertical="center"/>
    </xf>
    <xf numFmtId="44" fontId="12" fillId="3" borderId="17" xfId="1" applyFont="1" applyFill="1" applyBorder="1" applyAlignment="1" applyProtection="1">
      <alignment vertical="center"/>
    </xf>
    <xf numFmtId="44" fontId="12" fillId="2" borderId="18" xfId="0" applyNumberFormat="1" applyFont="1" applyFill="1" applyBorder="1" applyAlignment="1">
      <alignment vertical="center"/>
    </xf>
    <xf numFmtId="44" fontId="12" fillId="0" borderId="1" xfId="0" applyNumberFormat="1" applyFont="1" applyBorder="1" applyAlignment="1">
      <alignment vertical="center"/>
    </xf>
    <xf numFmtId="44" fontId="13" fillId="6" borderId="1" xfId="0" applyNumberFormat="1" applyFont="1" applyFill="1" applyBorder="1" applyAlignment="1">
      <alignment vertical="center"/>
    </xf>
    <xf numFmtId="0" fontId="21" fillId="0" borderId="10" xfId="0" applyFont="1" applyBorder="1" applyAlignment="1" applyProtection="1">
      <alignment horizontal="left" vertical="center"/>
      <protection locked="0"/>
    </xf>
    <xf numFmtId="44" fontId="12" fillId="6" borderId="1" xfId="0" applyNumberFormat="1" applyFont="1" applyFill="1" applyBorder="1" applyAlignment="1">
      <alignment vertical="center"/>
    </xf>
    <xf numFmtId="44" fontId="12" fillId="6" borderId="22" xfId="0" applyNumberFormat="1" applyFont="1" applyFill="1" applyBorder="1" applyAlignment="1">
      <alignment vertical="center"/>
    </xf>
    <xf numFmtId="0" fontId="12" fillId="6" borderId="6" xfId="0" applyFont="1" applyFill="1" applyBorder="1" applyAlignment="1">
      <alignment horizontal="center" vertical="center" wrapText="1"/>
    </xf>
    <xf numFmtId="165" fontId="9" fillId="6" borderId="6" xfId="0" applyNumberFormat="1" applyFont="1" applyFill="1" applyBorder="1" applyAlignment="1">
      <alignment horizontal="center" vertical="center"/>
    </xf>
    <xf numFmtId="0" fontId="19" fillId="6" borderId="13" xfId="0" applyFont="1" applyFill="1" applyBorder="1" applyAlignment="1">
      <alignment horizontal="center" vertical="center"/>
    </xf>
    <xf numFmtId="0" fontId="12" fillId="0" borderId="6" xfId="0" applyFont="1" applyBorder="1" applyAlignment="1" applyProtection="1">
      <alignment horizontal="center" vertical="center" wrapText="1"/>
      <protection locked="0"/>
    </xf>
    <xf numFmtId="0" fontId="18" fillId="7" borderId="6" xfId="2" applyFont="1" applyFill="1" applyBorder="1" applyAlignment="1">
      <alignment horizontal="center" vertical="center"/>
    </xf>
    <xf numFmtId="2" fontId="9" fillId="4" borderId="0" xfId="0" applyNumberFormat="1" applyFont="1" applyFill="1" applyAlignment="1">
      <alignment vertical="center"/>
    </xf>
    <xf numFmtId="0" fontId="9" fillId="4" borderId="0" xfId="0" applyFont="1" applyFill="1" applyAlignment="1">
      <alignment vertical="center"/>
    </xf>
    <xf numFmtId="44" fontId="9" fillId="4" borderId="0" xfId="0" applyNumberFormat="1" applyFont="1" applyFill="1" applyAlignment="1">
      <alignment vertical="center"/>
    </xf>
    <xf numFmtId="44" fontId="9" fillId="0" borderId="19" xfId="0" applyNumberFormat="1" applyFont="1" applyBorder="1" applyAlignment="1">
      <alignment horizontal="right" vertical="center"/>
    </xf>
    <xf numFmtId="0" fontId="9" fillId="0" borderId="20" xfId="0" applyFont="1" applyBorder="1" applyAlignment="1">
      <alignment horizontal="right" vertical="center"/>
    </xf>
    <xf numFmtId="0" fontId="9" fillId="0" borderId="21" xfId="0" applyFont="1" applyBorder="1" applyAlignment="1">
      <alignment horizontal="right" vertical="center"/>
    </xf>
    <xf numFmtId="0" fontId="17" fillId="4" borderId="0" xfId="0" applyFont="1" applyFill="1" applyAlignment="1">
      <alignment vertical="center"/>
    </xf>
    <xf numFmtId="0" fontId="9" fillId="4" borderId="0" xfId="0" applyFont="1" applyFill="1" applyAlignment="1">
      <alignment vertical="center" wrapText="1"/>
    </xf>
    <xf numFmtId="0" fontId="21" fillId="0" borderId="6" xfId="0" applyFont="1" applyBorder="1" applyAlignment="1" applyProtection="1">
      <alignment horizontal="center" vertical="center"/>
      <protection locked="0"/>
    </xf>
    <xf numFmtId="0" fontId="16" fillId="4" borderId="0" xfId="0" applyFont="1" applyFill="1" applyAlignment="1">
      <alignment vertical="center"/>
    </xf>
    <xf numFmtId="0" fontId="7" fillId="4" borderId="0" xfId="0" applyFont="1" applyFill="1" applyAlignment="1">
      <alignment vertical="center"/>
    </xf>
    <xf numFmtId="0" fontId="9" fillId="0" borderId="5" xfId="0" applyFont="1" applyBorder="1" applyAlignment="1">
      <alignment horizontal="left" vertical="center"/>
    </xf>
    <xf numFmtId="0" fontId="9" fillId="0" borderId="0" xfId="0" applyFont="1" applyAlignment="1">
      <alignment horizontal="left" vertical="center"/>
    </xf>
    <xf numFmtId="0" fontId="9" fillId="4" borderId="0" xfId="0" applyFont="1" applyFill="1" applyAlignment="1">
      <alignment horizontal="left" vertical="center"/>
    </xf>
    <xf numFmtId="0" fontId="8" fillId="4" borderId="0" xfId="0" applyFont="1" applyFill="1" applyAlignment="1">
      <alignment horizontal="left" vertical="center"/>
    </xf>
    <xf numFmtId="0" fontId="8" fillId="4" borderId="0" xfId="0" applyFont="1" applyFill="1" applyAlignment="1">
      <alignment vertical="center"/>
    </xf>
    <xf numFmtId="164" fontId="9" fillId="4" borderId="0" xfId="0" applyNumberFormat="1" applyFont="1" applyFill="1" applyAlignment="1">
      <alignment horizontal="left" vertical="center"/>
    </xf>
    <xf numFmtId="0" fontId="11" fillId="4" borderId="0" xfId="0" applyFont="1" applyFill="1" applyAlignment="1">
      <alignment vertical="center"/>
    </xf>
    <xf numFmtId="165" fontId="9" fillId="4" borderId="0" xfId="0" applyNumberFormat="1" applyFont="1" applyFill="1" applyAlignment="1">
      <alignment vertical="center"/>
    </xf>
    <xf numFmtId="0" fontId="7" fillId="0" borderId="0" xfId="0" applyFont="1" applyAlignment="1">
      <alignment vertical="center"/>
    </xf>
    <xf numFmtId="0" fontId="3" fillId="0" borderId="0" xfId="8"/>
    <xf numFmtId="0" fontId="3" fillId="13" borderId="6" xfId="8" applyFill="1" applyBorder="1" applyAlignment="1" applyProtection="1">
      <alignment horizontal="center"/>
      <protection locked="0"/>
    </xf>
    <xf numFmtId="0" fontId="3" fillId="0" borderId="0" xfId="8" applyAlignment="1" applyProtection="1">
      <alignment horizontal="center"/>
      <protection locked="0"/>
    </xf>
    <xf numFmtId="0" fontId="16" fillId="0" borderId="5" xfId="0" applyFont="1" applyBorder="1" applyAlignment="1">
      <alignment horizontal="left" vertical="center"/>
    </xf>
    <xf numFmtId="44" fontId="18" fillId="7" borderId="6" xfId="3" applyFont="1" applyFill="1" applyBorder="1" applyAlignment="1" applyProtection="1">
      <alignment horizontal="center" vertical="center"/>
    </xf>
    <xf numFmtId="14" fontId="21" fillId="0" borderId="3" xfId="0" applyNumberFormat="1" applyFont="1" applyBorder="1" applyAlignment="1" applyProtection="1">
      <alignment horizontal="left" vertical="center"/>
      <protection locked="0"/>
    </xf>
    <xf numFmtId="0" fontId="21" fillId="0" borderId="4" xfId="0" applyFont="1" applyBorder="1" applyAlignment="1" applyProtection="1">
      <alignment vertical="center"/>
      <protection locked="0"/>
    </xf>
    <xf numFmtId="0" fontId="21" fillId="0" borderId="5" xfId="0" applyFont="1" applyBorder="1" applyAlignment="1" applyProtection="1">
      <alignment vertical="center"/>
      <protection locked="0"/>
    </xf>
    <xf numFmtId="0" fontId="9" fillId="6" borderId="13" xfId="0" applyFont="1" applyFill="1" applyBorder="1" applyAlignment="1">
      <alignment horizontal="center" vertical="center"/>
    </xf>
    <xf numFmtId="0" fontId="1" fillId="13" borderId="6" xfId="8" applyFont="1" applyFill="1" applyBorder="1" applyAlignment="1" applyProtection="1">
      <alignment horizontal="center"/>
      <protection locked="0"/>
    </xf>
    <xf numFmtId="0" fontId="1" fillId="9" borderId="0" xfId="8" applyFont="1" applyFill="1"/>
    <xf numFmtId="0" fontId="1" fillId="8" borderId="0" xfId="8" applyFont="1" applyFill="1"/>
    <xf numFmtId="0" fontId="3" fillId="12" borderId="0" xfId="8" applyFill="1"/>
    <xf numFmtId="0" fontId="3" fillId="5" borderId="0" xfId="8" applyFill="1"/>
    <xf numFmtId="0" fontId="1" fillId="5" borderId="0" xfId="8" applyFont="1" applyFill="1"/>
    <xf numFmtId="44" fontId="0" fillId="5" borderId="0" xfId="0" applyNumberFormat="1" applyFill="1" applyAlignment="1">
      <alignment vertical="center"/>
    </xf>
    <xf numFmtId="0" fontId="3" fillId="16" borderId="0" xfId="8" applyFill="1"/>
    <xf numFmtId="44" fontId="0" fillId="16" borderId="0" xfId="0" applyNumberFormat="1" applyFill="1" applyAlignment="1">
      <alignment vertical="center"/>
    </xf>
    <xf numFmtId="44" fontId="0" fillId="8" borderId="0" xfId="0" applyNumberFormat="1" applyFill="1" applyAlignment="1">
      <alignment vertical="center"/>
    </xf>
    <xf numFmtId="44" fontId="0" fillId="9" borderId="0" xfId="0" applyNumberFormat="1" applyFill="1" applyAlignment="1">
      <alignment vertical="center"/>
    </xf>
    <xf numFmtId="0" fontId="3" fillId="10" borderId="0" xfId="8" applyFill="1"/>
    <xf numFmtId="44" fontId="0" fillId="10" borderId="0" xfId="0" applyNumberFormat="1" applyFill="1" applyAlignment="1">
      <alignment vertical="center"/>
    </xf>
    <xf numFmtId="0" fontId="24" fillId="12" borderId="0" xfId="0" applyFont="1" applyFill="1" applyAlignment="1">
      <alignment vertical="center"/>
    </xf>
    <xf numFmtId="44" fontId="0" fillId="12" borderId="0" xfId="0" applyNumberFormat="1" applyFill="1" applyAlignment="1">
      <alignment vertical="center"/>
    </xf>
    <xf numFmtId="0" fontId="24" fillId="17" borderId="0" xfId="0" applyFont="1" applyFill="1" applyAlignment="1">
      <alignment vertical="center"/>
    </xf>
    <xf numFmtId="44" fontId="0" fillId="17" borderId="0" xfId="0" applyNumberFormat="1" applyFill="1" applyAlignment="1">
      <alignment vertical="center"/>
    </xf>
    <xf numFmtId="0" fontId="2" fillId="5" borderId="0" xfId="8" applyFont="1" applyFill="1"/>
    <xf numFmtId="0" fontId="24" fillId="10" borderId="0" xfId="0" applyFont="1" applyFill="1" applyAlignment="1">
      <alignment vertical="center"/>
    </xf>
    <xf numFmtId="0" fontId="3" fillId="5" borderId="0" xfId="8" applyFill="1" applyAlignment="1" applyProtection="1">
      <alignment horizontal="left"/>
      <protection locked="0"/>
    </xf>
    <xf numFmtId="0" fontId="1" fillId="5" borderId="0" xfId="8" applyFont="1" applyFill="1" applyAlignment="1" applyProtection="1">
      <alignment horizontal="left"/>
      <protection locked="0"/>
    </xf>
    <xf numFmtId="0" fontId="3" fillId="16" borderId="0" xfId="8" applyFill="1" applyAlignment="1" applyProtection="1">
      <alignment horizontal="left"/>
      <protection locked="0"/>
    </xf>
    <xf numFmtId="0" fontId="1" fillId="9" borderId="0" xfId="8" applyFont="1" applyFill="1" applyAlignment="1" applyProtection="1">
      <alignment horizontal="left"/>
      <protection locked="0"/>
    </xf>
    <xf numFmtId="0" fontId="3" fillId="10" borderId="0" xfId="8" applyFill="1" applyAlignment="1" applyProtection="1">
      <alignment horizontal="left"/>
      <protection locked="0"/>
    </xf>
    <xf numFmtId="0" fontId="24" fillId="12" borderId="0" xfId="0" applyFont="1" applyFill="1" applyAlignment="1">
      <alignment horizontal="left" vertical="center"/>
    </xf>
    <xf numFmtId="0" fontId="24" fillId="17" borderId="0" xfId="0" applyFont="1" applyFill="1" applyAlignment="1">
      <alignment horizontal="left" vertical="center"/>
    </xf>
    <xf numFmtId="0" fontId="2" fillId="5" borderId="0" xfId="8" applyFont="1" applyFill="1" applyAlignment="1">
      <alignment horizontal="left" vertical="center"/>
    </xf>
    <xf numFmtId="0" fontId="3" fillId="8" borderId="0" xfId="8" applyFill="1" applyAlignment="1" applyProtection="1">
      <alignment horizontal="left"/>
      <protection locked="0"/>
    </xf>
    <xf numFmtId="0" fontId="1" fillId="8" borderId="0" xfId="8" applyFont="1" applyFill="1" applyAlignment="1" applyProtection="1">
      <alignment horizontal="left"/>
      <protection locked="0"/>
    </xf>
    <xf numFmtId="0" fontId="24" fillId="10" borderId="0" xfId="0" applyFont="1" applyFill="1" applyAlignment="1">
      <alignment horizontal="left" vertical="center"/>
    </xf>
    <xf numFmtId="0" fontId="3" fillId="12" borderId="0" xfId="8" applyFill="1" applyAlignment="1" applyProtection="1">
      <alignment horizontal="left"/>
      <protection locked="0"/>
    </xf>
    <xf numFmtId="0" fontId="1" fillId="12" borderId="0" xfId="8" applyFont="1" applyFill="1" applyAlignment="1" applyProtection="1">
      <alignment horizontal="left"/>
      <protection locked="0"/>
    </xf>
    <xf numFmtId="0" fontId="1" fillId="5" borderId="0" xfId="8" applyFont="1" applyFill="1" applyAlignment="1">
      <alignment horizontal="left" vertical="center"/>
    </xf>
    <xf numFmtId="0" fontId="12" fillId="6" borderId="6" xfId="0" applyFont="1" applyFill="1" applyBorder="1" applyAlignment="1">
      <alignment horizontal="left" vertical="center" wrapText="1"/>
    </xf>
    <xf numFmtId="0" fontId="12" fillId="6" borderId="13" xfId="0" applyFont="1" applyFill="1" applyBorder="1" applyAlignment="1">
      <alignment horizontal="left" vertical="center" wrapText="1"/>
    </xf>
    <xf numFmtId="0" fontId="12" fillId="6" borderId="14" xfId="0" applyFont="1" applyFill="1" applyBorder="1" applyAlignment="1">
      <alignment horizontal="left" vertical="center" wrapText="1"/>
    </xf>
    <xf numFmtId="0" fontId="14" fillId="4" borderId="0" xfId="0" applyFont="1" applyFill="1" applyAlignment="1">
      <alignment horizontal="center" vertical="center"/>
    </xf>
    <xf numFmtId="0" fontId="9" fillId="6" borderId="13" xfId="0" applyFont="1" applyFill="1" applyBorder="1" applyAlignment="1">
      <alignment horizontal="left" vertical="center"/>
    </xf>
    <xf numFmtId="0" fontId="9" fillId="6" borderId="14" xfId="0" applyFont="1" applyFill="1" applyBorder="1" applyAlignment="1">
      <alignment horizontal="left" vertical="center"/>
    </xf>
    <xf numFmtId="0" fontId="9" fillId="0" borderId="7" xfId="0" applyFont="1" applyBorder="1" applyAlignment="1">
      <alignment horizontal="left" vertical="center" wrapText="1"/>
    </xf>
    <xf numFmtId="0" fontId="9" fillId="0" borderId="4" xfId="0" applyFont="1" applyBorder="1" applyAlignment="1">
      <alignment horizontal="left" vertical="center" wrapText="1"/>
    </xf>
    <xf numFmtId="0" fontId="9" fillId="0" borderId="8" xfId="0" applyFont="1" applyBorder="1" applyAlignment="1">
      <alignment horizontal="left" vertical="center" wrapText="1"/>
    </xf>
    <xf numFmtId="0" fontId="9" fillId="0" borderId="2" xfId="0" applyFont="1" applyBorder="1" applyAlignment="1">
      <alignment horizontal="left" vertical="center" wrapTex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49" fontId="9" fillId="0" borderId="7" xfId="0" applyNumberFormat="1" applyFont="1" applyBorder="1" applyAlignment="1">
      <alignment horizontal="left" vertical="center" wrapText="1"/>
    </xf>
    <xf numFmtId="49" fontId="9" fillId="0" borderId="4" xfId="0" applyNumberFormat="1" applyFont="1" applyBorder="1" applyAlignment="1">
      <alignment horizontal="left" vertical="center" wrapText="1"/>
    </xf>
    <xf numFmtId="49" fontId="9" fillId="0" borderId="8" xfId="0" applyNumberFormat="1" applyFont="1" applyBorder="1" applyAlignment="1">
      <alignment horizontal="left" vertical="center" wrapText="1"/>
    </xf>
    <xf numFmtId="49" fontId="9" fillId="0" borderId="9"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49" fontId="9" fillId="0" borderId="10" xfId="0" applyNumberFormat="1" applyFont="1" applyBorder="1" applyAlignment="1">
      <alignment horizontal="left" vertical="center" wrapText="1"/>
    </xf>
    <xf numFmtId="0" fontId="9" fillId="0" borderId="9" xfId="0" applyFont="1" applyBorder="1" applyAlignment="1">
      <alignment horizontal="left" vertical="center" wrapText="1"/>
    </xf>
    <xf numFmtId="0" fontId="9" fillId="0" borderId="3" xfId="0" applyFont="1" applyBorder="1" applyAlignment="1">
      <alignment horizontal="left" vertical="center" wrapText="1"/>
    </xf>
    <xf numFmtId="0" fontId="9" fillId="0" borderId="10" xfId="0" applyFont="1" applyBorder="1" applyAlignment="1">
      <alignment horizontal="left" vertical="center" wrapText="1"/>
    </xf>
    <xf numFmtId="0" fontId="3" fillId="12" borderId="0" xfId="8" applyFill="1" applyProtection="1">
      <protection locked="0"/>
    </xf>
    <xf numFmtId="0" fontId="1" fillId="5" borderId="0" xfId="8" applyFont="1" applyFill="1" applyProtection="1"/>
    <xf numFmtId="0" fontId="3" fillId="5" borderId="0" xfId="8" applyFill="1" applyProtection="1"/>
    <xf numFmtId="0" fontId="3" fillId="16" borderId="0" xfId="8" applyFill="1" applyProtection="1"/>
    <xf numFmtId="0" fontId="1" fillId="9" borderId="0" xfId="8" applyFont="1" applyFill="1" applyProtection="1"/>
    <xf numFmtId="0" fontId="3" fillId="10" borderId="0" xfId="8" applyFill="1" applyProtection="1"/>
    <xf numFmtId="0" fontId="24" fillId="12" borderId="0" xfId="0" applyFont="1" applyFill="1" applyAlignment="1" applyProtection="1">
      <alignment vertical="center"/>
    </xf>
    <xf numFmtId="0" fontId="24" fillId="17" borderId="0" xfId="0" applyFont="1" applyFill="1" applyAlignment="1" applyProtection="1">
      <alignment vertical="center"/>
    </xf>
    <xf numFmtId="0" fontId="2" fillId="5" borderId="0" xfId="8" applyFont="1" applyFill="1" applyProtection="1"/>
    <xf numFmtId="0" fontId="1" fillId="8" borderId="0" xfId="8" applyFont="1" applyFill="1" applyProtection="1"/>
    <xf numFmtId="0" fontId="24" fillId="10" borderId="0" xfId="0" applyFont="1" applyFill="1" applyAlignment="1" applyProtection="1">
      <alignment vertical="center"/>
    </xf>
    <xf numFmtId="0" fontId="3" fillId="12" borderId="0" xfId="8" applyFill="1" applyProtection="1"/>
    <xf numFmtId="0" fontId="3" fillId="0" borderId="0" xfId="8" applyAlignment="1" applyProtection="1">
      <alignment horizontal="center"/>
    </xf>
    <xf numFmtId="0" fontId="18" fillId="11" borderId="0" xfId="2" applyFont="1" applyFill="1" applyAlignment="1" applyProtection="1">
      <alignment horizontal="center" vertical="center"/>
    </xf>
    <xf numFmtId="0" fontId="3" fillId="0" borderId="0" xfId="8" applyProtection="1"/>
    <xf numFmtId="0" fontId="22" fillId="11" borderId="0" xfId="7" applyFill="1" applyBorder="1" applyAlignment="1" applyProtection="1">
      <alignment horizontal="center" vertical="center"/>
    </xf>
    <xf numFmtId="0" fontId="18" fillId="7" borderId="6" xfId="2" applyFont="1" applyFill="1" applyBorder="1" applyAlignment="1" applyProtection="1">
      <alignment vertical="center"/>
    </xf>
    <xf numFmtId="0" fontId="18" fillId="7" borderId="6" xfId="2" applyFont="1" applyFill="1" applyBorder="1" applyAlignment="1" applyProtection="1">
      <alignment horizontal="center" vertical="center"/>
    </xf>
    <xf numFmtId="0" fontId="3" fillId="5" borderId="0" xfId="8" applyFill="1" applyAlignment="1" applyProtection="1">
      <alignment horizontal="left"/>
    </xf>
    <xf numFmtId="44" fontId="0" fillId="5" borderId="0" xfId="0" applyNumberFormat="1" applyFill="1" applyAlignment="1" applyProtection="1">
      <alignment vertical="center"/>
    </xf>
    <xf numFmtId="0" fontId="3" fillId="14" borderId="0" xfId="8" applyFill="1" applyProtection="1"/>
    <xf numFmtId="0" fontId="1" fillId="5" borderId="0" xfId="8" applyFont="1" applyFill="1" applyAlignment="1" applyProtection="1">
      <alignment horizontal="left"/>
    </xf>
    <xf numFmtId="0" fontId="3" fillId="16" borderId="0" xfId="8" applyFill="1" applyAlignment="1" applyProtection="1">
      <alignment horizontal="left"/>
    </xf>
    <xf numFmtId="44" fontId="0" fillId="16" borderId="0" xfId="0" applyNumberFormat="1" applyFill="1" applyAlignment="1" applyProtection="1">
      <alignment vertical="center"/>
    </xf>
    <xf numFmtId="0" fontId="3" fillId="9" borderId="0" xfId="8" applyFill="1" applyAlignment="1" applyProtection="1">
      <alignment horizontal="left"/>
    </xf>
    <xf numFmtId="0" fontId="1" fillId="9" borderId="0" xfId="8" applyFont="1" applyFill="1" applyAlignment="1" applyProtection="1">
      <alignment horizontal="left"/>
    </xf>
    <xf numFmtId="44" fontId="0" fillId="9" borderId="0" xfId="0" applyNumberFormat="1" applyFill="1" applyAlignment="1" applyProtection="1">
      <alignment vertical="center"/>
    </xf>
    <xf numFmtId="0" fontId="3" fillId="10" borderId="0" xfId="8" applyFill="1" applyAlignment="1" applyProtection="1">
      <alignment horizontal="left"/>
    </xf>
    <xf numFmtId="44" fontId="0" fillId="10" borderId="0" xfId="0" applyNumberFormat="1" applyFill="1" applyAlignment="1" applyProtection="1">
      <alignment vertical="center"/>
    </xf>
    <xf numFmtId="0" fontId="24" fillId="12" borderId="0" xfId="0" applyFont="1" applyFill="1" applyAlignment="1" applyProtection="1">
      <alignment horizontal="left" vertical="center"/>
    </xf>
    <xf numFmtId="44" fontId="0" fillId="12" borderId="0" xfId="0" applyNumberFormat="1" applyFill="1" applyAlignment="1" applyProtection="1">
      <alignment vertical="center"/>
    </xf>
    <xf numFmtId="0" fontId="24" fillId="17" borderId="0" xfId="0" applyFont="1" applyFill="1" applyAlignment="1" applyProtection="1">
      <alignment horizontal="left" vertical="center"/>
    </xf>
    <xf numFmtId="44" fontId="0" fillId="17" borderId="0" xfId="0" applyNumberFormat="1" applyFill="1" applyAlignment="1" applyProtection="1">
      <alignment vertical="center"/>
    </xf>
    <xf numFmtId="0" fontId="2" fillId="5" borderId="0" xfId="8" applyFont="1" applyFill="1" applyAlignment="1" applyProtection="1">
      <alignment horizontal="left" vertical="center"/>
    </xf>
    <xf numFmtId="0" fontId="1" fillId="5" borderId="0" xfId="8" applyFont="1" applyFill="1" applyAlignment="1" applyProtection="1">
      <alignment horizontal="left" vertical="center"/>
    </xf>
    <xf numFmtId="0" fontId="3" fillId="8" borderId="0" xfId="8" applyFill="1" applyAlignment="1" applyProtection="1">
      <alignment horizontal="left"/>
    </xf>
    <xf numFmtId="44" fontId="0" fillId="8" borderId="0" xfId="0" applyNumberFormat="1" applyFill="1" applyAlignment="1" applyProtection="1">
      <alignment vertical="center"/>
    </xf>
    <xf numFmtId="0" fontId="1" fillId="8" borderId="0" xfId="8" applyFont="1" applyFill="1" applyAlignment="1" applyProtection="1">
      <alignment horizontal="left"/>
    </xf>
    <xf numFmtId="0" fontId="15" fillId="10" borderId="0" xfId="0" applyFont="1" applyFill="1" applyAlignment="1" applyProtection="1">
      <alignment horizontal="left" vertical="center"/>
    </xf>
    <xf numFmtId="0" fontId="24" fillId="10" borderId="0" xfId="0" applyFont="1" applyFill="1" applyAlignment="1" applyProtection="1">
      <alignment horizontal="left" vertical="center"/>
    </xf>
    <xf numFmtId="0" fontId="3" fillId="12" borderId="0" xfId="8" applyFill="1" applyAlignment="1" applyProtection="1">
      <alignment horizontal="left"/>
    </xf>
    <xf numFmtId="0" fontId="1" fillId="12" borderId="0" xfId="8" applyFont="1" applyFill="1" applyAlignment="1" applyProtection="1">
      <alignment horizontal="left"/>
    </xf>
    <xf numFmtId="0" fontId="23" fillId="15" borderId="23" xfId="0" applyFont="1" applyFill="1" applyBorder="1" applyAlignment="1" applyProtection="1">
      <alignment horizontal="center" vertical="center"/>
      <protection locked="0"/>
    </xf>
  </cellXfs>
  <cellStyles count="9">
    <cellStyle name="Currency" xfId="1" builtinId="4"/>
    <cellStyle name="Currency 2" xfId="3" xr:uid="{00000000-0005-0000-0000-000001000000}"/>
    <cellStyle name="Currency 2 2" xfId="6" xr:uid="{00000000-0005-0000-0000-000002000000}"/>
    <cellStyle name="Hyperlink" xfId="7" builtinId="8"/>
    <cellStyle name="Normal" xfId="0" builtinId="0"/>
    <cellStyle name="Normal 2" xfId="2" xr:uid="{00000000-0005-0000-0000-000005000000}"/>
    <cellStyle name="Normal 2 2" xfId="5" xr:uid="{00000000-0005-0000-0000-000006000000}"/>
    <cellStyle name="Normal 3" xfId="4" xr:uid="{00000000-0005-0000-0000-000007000000}"/>
    <cellStyle name="Normal 4" xfId="8" xr:uid="{00000000-0005-0000-0000-000008000000}"/>
  </cellStyles>
  <dxfs count="1">
    <dxf>
      <font>
        <b val="0"/>
        <i val="0"/>
        <strike val="0"/>
        <u val="none"/>
      </font>
      <numFmt numFmtId="30" formatCode="@"/>
      <fill>
        <patternFill patternType="none">
          <bgColor auto="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6D4E8"/>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F3F3F3"/>
      <rgbColor rgb="00E4EAF4"/>
      <rgbColor rgb="00CCFFCC"/>
      <rgbColor rgb="00FFFF99"/>
      <rgbColor rgb="00D9D9D9"/>
      <rgbColor rgb="00FF99CC"/>
      <rgbColor rgb="00969696"/>
      <rgbColor rgb="00FFCC99"/>
      <rgbColor rgb="003366FF"/>
      <rgbColor rgb="0033CCCC"/>
      <rgbColor rgb="0099CC00"/>
      <rgbColor rgb="00FFCC00"/>
      <rgbColor rgb="00FF9900"/>
      <rgbColor rgb="00FF6600"/>
      <rgbColor rgb="003B5E91"/>
      <rgbColor rgb="00969696"/>
      <rgbColor rgb="00003366"/>
      <rgbColor rgb="00339966"/>
      <rgbColor rgb="00003300"/>
      <rgbColor rgb="00333300"/>
      <rgbColor rgb="00993300"/>
      <rgbColor rgb="00EFEFEF"/>
      <rgbColor rgb="003B5E91"/>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H$4" lockText="1"/>
</file>

<file path=xl/ctrlProps/ctrlProp2.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114300</xdr:rowOff>
    </xdr:from>
    <xdr:to>
      <xdr:col>2</xdr:col>
      <xdr:colOff>160191</xdr:colOff>
      <xdr:row>3</xdr:row>
      <xdr:rowOff>95250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114300"/>
          <a:ext cx="1522266" cy="9810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0</xdr:colOff>
          <xdr:row>2</xdr:row>
          <xdr:rowOff>165100</xdr:rowOff>
        </xdr:from>
        <xdr:to>
          <xdr:col>7</xdr:col>
          <xdr:colOff>25400</xdr:colOff>
          <xdr:row>4</xdr:row>
          <xdr:rowOff>12700</xdr:rowOff>
        </xdr:to>
        <xdr:sp macro="" textlink="">
          <xdr:nvSpPr>
            <xdr:cNvPr id="1027" name="Option Button 3" descr="Fall (BSG)"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Spring (CMG)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xdr:row>
          <xdr:rowOff>152400</xdr:rowOff>
        </xdr:from>
        <xdr:to>
          <xdr:col>7</xdr:col>
          <xdr:colOff>25400</xdr:colOff>
          <xdr:row>5</xdr:row>
          <xdr:rowOff>25400</xdr:rowOff>
        </xdr:to>
        <xdr:sp macro="" textlink="">
          <xdr:nvSpPr>
            <xdr:cNvPr id="1028" name="Option Button 4" descr="Fall (BSG)"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Fall (BSG)</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doe@gmail.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https://countrymaltgroup.com/country-malt-group-product-catalo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40"/>
  <sheetViews>
    <sheetView showGridLines="0" tabSelected="1" zoomScaleNormal="100" workbookViewId="0">
      <selection activeCell="D29" sqref="D29"/>
    </sheetView>
  </sheetViews>
  <sheetFormatPr baseColWidth="10" defaultColWidth="0" defaultRowHeight="13" zeroHeight="1" x14ac:dyDescent="0.15"/>
  <cols>
    <col min="1" max="1" width="8.6640625" style="47" customWidth="1"/>
    <col min="2" max="2" width="14.83203125" style="47" customWidth="1"/>
    <col min="3" max="3" width="12.5" style="47" customWidth="1"/>
    <col min="4" max="4" width="28" style="47" customWidth="1"/>
    <col min="5" max="5" width="29.5" style="47" customWidth="1"/>
    <col min="6" max="6" width="9.33203125" style="47" customWidth="1"/>
    <col min="7" max="7" width="13.6640625" style="47" customWidth="1"/>
    <col min="8" max="8" width="11.6640625" style="47" customWidth="1"/>
    <col min="9" max="9" width="8.6640625" style="47" customWidth="1"/>
    <col min="10" max="20" width="0" style="1" hidden="1" customWidth="1"/>
    <col min="21" max="16384" width="9.1640625" style="1" hidden="1"/>
  </cols>
  <sheetData>
    <row r="1" spans="1:9" ht="58.5" customHeight="1" x14ac:dyDescent="0.15">
      <c r="A1" s="42"/>
      <c r="B1" s="93" t="s">
        <v>6</v>
      </c>
      <c r="C1" s="93"/>
      <c r="D1" s="93"/>
      <c r="E1" s="93"/>
      <c r="F1" s="93"/>
      <c r="G1" s="93"/>
      <c r="H1" s="93"/>
      <c r="I1" s="38"/>
    </row>
    <row r="2" spans="1:9" ht="5.25" customHeight="1" x14ac:dyDescent="0.15">
      <c r="A2" s="42"/>
      <c r="B2" s="42"/>
      <c r="C2" s="43"/>
      <c r="D2" s="43"/>
      <c r="E2" s="43"/>
      <c r="F2" s="41"/>
      <c r="G2" s="44"/>
      <c r="H2" s="38"/>
      <c r="I2" s="38"/>
    </row>
    <row r="3" spans="1:9" ht="15" customHeight="1" x14ac:dyDescent="0.15">
      <c r="A3" s="43"/>
      <c r="B3" s="5" t="s">
        <v>7</v>
      </c>
      <c r="C3" s="54"/>
      <c r="D3" s="54" t="s">
        <v>69</v>
      </c>
      <c r="E3" s="29"/>
      <c r="F3" s="38"/>
      <c r="G3" s="7" t="s">
        <v>0</v>
      </c>
      <c r="H3" s="53" t="s">
        <v>238</v>
      </c>
      <c r="I3" s="38"/>
    </row>
    <row r="4" spans="1:9" ht="14" customHeight="1" x14ac:dyDescent="0.15">
      <c r="A4" s="45"/>
      <c r="B4" s="5" t="s">
        <v>8</v>
      </c>
      <c r="C4" s="54"/>
      <c r="D4" s="54" t="s">
        <v>70</v>
      </c>
      <c r="E4" s="29"/>
      <c r="F4" s="38"/>
      <c r="G4" s="39"/>
      <c r="H4" s="51">
        <v>1</v>
      </c>
      <c r="I4" s="38"/>
    </row>
    <row r="5" spans="1:9" s="2" customFormat="1" ht="14" customHeight="1" x14ac:dyDescent="0.15">
      <c r="A5" s="45"/>
      <c r="B5" s="6" t="s">
        <v>9</v>
      </c>
      <c r="C5" s="55"/>
      <c r="D5" s="55" t="s">
        <v>71</v>
      </c>
      <c r="E5" s="29"/>
      <c r="F5" s="29"/>
      <c r="G5" s="40"/>
      <c r="H5" s="40"/>
      <c r="I5" s="29"/>
    </row>
    <row r="6" spans="1:9" s="2" customFormat="1" ht="14" customHeight="1" x14ac:dyDescent="0.15">
      <c r="A6" s="45"/>
      <c r="B6" s="14" t="s">
        <v>15</v>
      </c>
      <c r="C6" s="7"/>
      <c r="D6" s="20" t="s">
        <v>239</v>
      </c>
      <c r="E6" s="29"/>
      <c r="F6" s="29"/>
      <c r="G6" s="41"/>
      <c r="H6" s="41"/>
      <c r="I6" s="29"/>
    </row>
    <row r="7" spans="1:9" s="2" customFormat="1" ht="14" customHeight="1" x14ac:dyDescent="0.15">
      <c r="A7" s="29"/>
      <c r="B7" s="29"/>
      <c r="C7" s="29"/>
      <c r="D7" s="29"/>
      <c r="E7" s="29"/>
      <c r="F7" s="29"/>
      <c r="G7" s="29"/>
      <c r="H7" s="29"/>
      <c r="I7" s="29"/>
    </row>
    <row r="8" spans="1:9" s="2" customFormat="1" ht="14" customHeight="1" x14ac:dyDescent="0.15">
      <c r="A8" s="29"/>
      <c r="B8" s="34" t="s">
        <v>12</v>
      </c>
      <c r="C8" s="29"/>
      <c r="D8" s="29"/>
      <c r="E8" s="29"/>
      <c r="F8" s="29"/>
      <c r="G8" s="29"/>
      <c r="H8" s="29"/>
      <c r="I8" s="29"/>
    </row>
    <row r="9" spans="1:9" s="2" customFormat="1" ht="14" customHeight="1" x14ac:dyDescent="0.15">
      <c r="A9" s="29"/>
      <c r="B9" s="96" t="s">
        <v>237</v>
      </c>
      <c r="C9" s="97"/>
      <c r="D9" s="97"/>
      <c r="E9" s="97"/>
      <c r="F9" s="97"/>
      <c r="G9" s="97"/>
      <c r="H9" s="98"/>
      <c r="I9" s="29"/>
    </row>
    <row r="10" spans="1:9" s="2" customFormat="1" ht="14" customHeight="1" x14ac:dyDescent="0.15">
      <c r="A10" s="29"/>
      <c r="B10" s="99"/>
      <c r="C10" s="100"/>
      <c r="D10" s="100"/>
      <c r="E10" s="100"/>
      <c r="F10" s="100"/>
      <c r="G10" s="100"/>
      <c r="H10" s="101"/>
      <c r="I10" s="29"/>
    </row>
    <row r="11" spans="1:9" s="2" customFormat="1" ht="14" customHeight="1" x14ac:dyDescent="0.15">
      <c r="A11" s="29"/>
      <c r="B11" s="99"/>
      <c r="C11" s="100"/>
      <c r="D11" s="100"/>
      <c r="E11" s="100"/>
      <c r="F11" s="100"/>
      <c r="G11" s="100"/>
      <c r="H11" s="101"/>
      <c r="I11" s="29"/>
    </row>
    <row r="12" spans="1:9" s="2" customFormat="1" ht="56.25" customHeight="1" x14ac:dyDescent="0.15">
      <c r="A12" s="29"/>
      <c r="B12" s="99"/>
      <c r="C12" s="100"/>
      <c r="D12" s="100"/>
      <c r="E12" s="100"/>
      <c r="F12" s="100"/>
      <c r="G12" s="100"/>
      <c r="H12" s="101"/>
      <c r="I12" s="29"/>
    </row>
    <row r="13" spans="1:9" s="2" customFormat="1" ht="14" customHeight="1" x14ac:dyDescent="0.15">
      <c r="A13" s="29"/>
      <c r="B13" s="35"/>
      <c r="C13" s="35"/>
      <c r="D13" s="35"/>
      <c r="E13" s="35"/>
      <c r="F13" s="35"/>
      <c r="G13" s="35"/>
      <c r="H13" s="35"/>
      <c r="I13" s="29"/>
    </row>
    <row r="14" spans="1:9" s="2" customFormat="1" ht="14" customHeight="1" x14ac:dyDescent="0.15">
      <c r="A14" s="29"/>
      <c r="B14" s="34" t="s">
        <v>13</v>
      </c>
      <c r="C14" s="35"/>
      <c r="D14" s="35"/>
      <c r="E14" s="35"/>
      <c r="F14" s="35"/>
      <c r="G14" s="35"/>
      <c r="H14" s="35"/>
      <c r="I14" s="29"/>
    </row>
    <row r="15" spans="1:9" s="2" customFormat="1" ht="14" customHeight="1" x14ac:dyDescent="0.15">
      <c r="A15" s="29"/>
      <c r="B15" s="96" t="s">
        <v>117</v>
      </c>
      <c r="C15" s="97"/>
      <c r="D15" s="97"/>
      <c r="E15" s="97"/>
      <c r="F15" s="97"/>
      <c r="G15" s="97"/>
      <c r="H15" s="98"/>
      <c r="I15" s="29"/>
    </row>
    <row r="16" spans="1:9" s="2" customFormat="1" ht="14" customHeight="1" x14ac:dyDescent="0.15">
      <c r="A16" s="29"/>
      <c r="B16" s="108"/>
      <c r="C16" s="109"/>
      <c r="D16" s="109"/>
      <c r="E16" s="109"/>
      <c r="F16" s="109"/>
      <c r="G16" s="109"/>
      <c r="H16" s="110"/>
      <c r="I16" s="29"/>
    </row>
    <row r="17" spans="1:9" s="2" customFormat="1" ht="14" customHeight="1" x14ac:dyDescent="0.15">
      <c r="A17" s="29"/>
      <c r="B17" s="102" t="s">
        <v>118</v>
      </c>
      <c r="C17" s="103"/>
      <c r="D17" s="103"/>
      <c r="E17" s="103"/>
      <c r="F17" s="103"/>
      <c r="G17" s="103"/>
      <c r="H17" s="104"/>
      <c r="I17" s="29"/>
    </row>
    <row r="18" spans="1:9" s="2" customFormat="1" ht="14" customHeight="1" x14ac:dyDescent="0.15">
      <c r="A18" s="29"/>
      <c r="B18" s="105"/>
      <c r="C18" s="106"/>
      <c r="D18" s="106"/>
      <c r="E18" s="106"/>
      <c r="F18" s="106"/>
      <c r="G18" s="106"/>
      <c r="H18" s="107"/>
      <c r="I18" s="29"/>
    </row>
    <row r="19" spans="1:9" ht="15" customHeight="1" x14ac:dyDescent="0.15">
      <c r="A19" s="46"/>
      <c r="B19" s="29"/>
      <c r="C19" s="29"/>
      <c r="D19" s="29"/>
      <c r="E19" s="29"/>
      <c r="F19" s="29"/>
      <c r="G19" s="29"/>
      <c r="H19" s="29"/>
      <c r="I19" s="38"/>
    </row>
    <row r="20" spans="1:9" ht="15" customHeight="1" x14ac:dyDescent="0.15">
      <c r="A20" s="46"/>
      <c r="B20" s="34" t="s">
        <v>14</v>
      </c>
      <c r="C20" s="36" t="s">
        <v>116</v>
      </c>
      <c r="D20" s="37"/>
      <c r="E20" s="37"/>
      <c r="F20" s="37"/>
      <c r="G20" s="37"/>
      <c r="H20" s="37"/>
      <c r="I20" s="38"/>
    </row>
    <row r="21" spans="1:9" ht="15" customHeight="1" x14ac:dyDescent="0.15">
      <c r="A21" s="46"/>
      <c r="B21" s="29"/>
      <c r="C21" s="29"/>
      <c r="D21" s="29"/>
      <c r="E21" s="29"/>
      <c r="F21" s="29"/>
      <c r="G21" s="29"/>
      <c r="H21" s="29"/>
      <c r="I21" s="38"/>
    </row>
    <row r="22" spans="1:9" ht="15" customHeight="1" x14ac:dyDescent="0.15">
      <c r="A22" s="38"/>
      <c r="B22" s="24" t="s">
        <v>11</v>
      </c>
      <c r="C22" s="11" t="s">
        <v>2</v>
      </c>
      <c r="D22" s="56" t="s">
        <v>72</v>
      </c>
      <c r="E22" s="94" t="s">
        <v>1</v>
      </c>
      <c r="F22" s="95"/>
      <c r="G22" s="8" t="s">
        <v>3</v>
      </c>
      <c r="H22" s="8" t="s">
        <v>4</v>
      </c>
      <c r="I22" s="38"/>
    </row>
    <row r="23" spans="1:9" ht="15" hidden="1" customHeight="1" x14ac:dyDescent="0.2">
      <c r="A23" s="38"/>
      <c r="B23" s="57"/>
      <c r="C23" s="26"/>
      <c r="D23" s="26"/>
      <c r="E23" s="90" t="str">
        <f>IF($H$4=1,IF(B23="","",VLOOKUP(B23,'CMG Catalog VLOOKUP'!$A$2:$C$98,2,FALSE)),IF(B23="","",VLOOKUP(B23,#REF!,2,FALSE)))</f>
        <v/>
      </c>
      <c r="F23" s="90"/>
      <c r="G23" s="21" t="str">
        <f>IF($H$4=1,IF(B23="","",VLOOKUP(B23,'CMG Catalog VLOOKUP'!$A$2:$C$98,3,FALSE)),IF(B23="","",VLOOKUP(B23,#REF!,3,FALSE)))</f>
        <v/>
      </c>
      <c r="H23" s="9" t="str">
        <f>IF(G23="","",IF(SUM(C23)&gt;0,SUM((C23*G23)),""))</f>
        <v/>
      </c>
      <c r="I23" s="38"/>
    </row>
    <row r="24" spans="1:9" ht="15" customHeight="1" x14ac:dyDescent="0.15">
      <c r="A24" s="38"/>
      <c r="B24" s="153"/>
      <c r="C24" s="26"/>
      <c r="D24" s="26"/>
      <c r="E24" s="90" t="str">
        <f>IF($H$4=1,IF(B24="","",VLOOKUP(B24,'CMG Catalog VLOOKUP'!$A$2:$C$101,2,FALSE)),IF(B24="","",VLOOKUP(B24,#REF!,2,FALSE)))</f>
        <v/>
      </c>
      <c r="F24" s="90"/>
      <c r="G24" s="21" t="str">
        <f>IF($H$4=1,IF(B24="","",VLOOKUP(B24,'CMG Catalog VLOOKUP'!$A$2:$C$101,3,FALSE)),IF(B24="","",VLOOKUP(B24,#REF!,3,FALSE)))</f>
        <v/>
      </c>
      <c r="H24" s="10" t="str">
        <f t="shared" ref="H24:H35" si="0">IF(G24="","",IF(SUM(C24)&gt;0,SUM((C24*G24)),""))</f>
        <v/>
      </c>
      <c r="I24" s="38"/>
    </row>
    <row r="25" spans="1:9" ht="15" customHeight="1" x14ac:dyDescent="0.2">
      <c r="A25" s="38"/>
      <c r="B25" s="111"/>
      <c r="C25" s="26"/>
      <c r="D25" s="26"/>
      <c r="E25" s="90" t="str">
        <f>IF($H$4=1,IF(B25="","",VLOOKUP(B25,'CMG Catalog VLOOKUP'!$A$2:$C$101,2,FALSE)),IF(B25="","",VLOOKUP(B25,#REF!,2,FALSE)))</f>
        <v/>
      </c>
      <c r="F25" s="90"/>
      <c r="G25" s="21" t="str">
        <f>IF($H$4=1,IF(B25="","",VLOOKUP(B25,'CMG Catalog VLOOKUP'!$A$2:$C$101,3,FALSE)),IF(B25="","",VLOOKUP(B25,#REF!,3,FALSE)))</f>
        <v/>
      </c>
      <c r="H25" s="10" t="str">
        <f t="shared" si="0"/>
        <v/>
      </c>
      <c r="I25" s="38"/>
    </row>
    <row r="26" spans="1:9" ht="15" customHeight="1" x14ac:dyDescent="0.2">
      <c r="A26" s="38"/>
      <c r="B26" s="49"/>
      <c r="C26" s="26"/>
      <c r="D26" s="26"/>
      <c r="E26" s="90" t="str">
        <f>IF($H$4=1,IF(B26="","",VLOOKUP(B26,'CMG Catalog VLOOKUP'!$A$2:$C$101,2,FALSE)),IF(B26="","",VLOOKUP(B26,#REF!,2,FALSE)))</f>
        <v/>
      </c>
      <c r="F26" s="90"/>
      <c r="G26" s="21" t="str">
        <f>IF($H$4=1,IF(B26="","",VLOOKUP(B26,'CMG Catalog VLOOKUP'!$A$2:$C$101,3,FALSE)),IF(B26="","",VLOOKUP(B26,#REF!,3,FALSE)))</f>
        <v/>
      </c>
      <c r="H26" s="10" t="str">
        <f t="shared" si="0"/>
        <v/>
      </c>
      <c r="I26" s="38"/>
    </row>
    <row r="27" spans="1:9" ht="15" customHeight="1" x14ac:dyDescent="0.2">
      <c r="A27" s="38"/>
      <c r="B27" s="49"/>
      <c r="C27" s="26"/>
      <c r="D27" s="26"/>
      <c r="E27" s="90" t="str">
        <f>IF($H$4=1,IF(B27="","",VLOOKUP(B27,'CMG Catalog VLOOKUP'!$A$2:$C$101,2,FALSE)),IF(B27="","",VLOOKUP(B27,#REF!,2,FALSE)))</f>
        <v/>
      </c>
      <c r="F27" s="90"/>
      <c r="G27" s="21" t="str">
        <f>IF($H$4=1,IF(B27="","",VLOOKUP(B27,'CMG Catalog VLOOKUP'!$A$2:$C$101,3,FALSE)),IF(B27="","",VLOOKUP(B27,#REF!,3,FALSE)))</f>
        <v/>
      </c>
      <c r="H27" s="10" t="str">
        <f t="shared" si="0"/>
        <v/>
      </c>
      <c r="I27" s="38"/>
    </row>
    <row r="28" spans="1:9" ht="15" customHeight="1" x14ac:dyDescent="0.2">
      <c r="A28" s="38"/>
      <c r="B28" s="49"/>
      <c r="C28" s="26"/>
      <c r="D28" s="26"/>
      <c r="E28" s="90" t="str">
        <f>IF($H$4=1,IF(B28="","",VLOOKUP(B28,'CMG Catalog VLOOKUP'!$A$2:$C$101,2,FALSE)),IF(B28="","",VLOOKUP(B28,#REF!,2,FALSE)))</f>
        <v/>
      </c>
      <c r="F28" s="90"/>
      <c r="G28" s="21" t="str">
        <f>IF($H$4=1,IF(B28="","",VLOOKUP(B28,'CMG Catalog VLOOKUP'!$A$2:$C$101,3,FALSE)),IF(B28="","",VLOOKUP(B28,#REF!,3,FALSE)))</f>
        <v/>
      </c>
      <c r="H28" s="10" t="str">
        <f t="shared" si="0"/>
        <v/>
      </c>
      <c r="I28" s="38"/>
    </row>
    <row r="29" spans="1:9" ht="15" customHeight="1" x14ac:dyDescent="0.2">
      <c r="A29" s="38"/>
      <c r="B29" s="49"/>
      <c r="C29" s="26"/>
      <c r="D29" s="26"/>
      <c r="E29" s="90" t="str">
        <f>IF($H$4=1,IF(B29="","",VLOOKUP(B29,'CMG Catalog VLOOKUP'!$A$2:$C$101,2,FALSE)),IF(B29="","",VLOOKUP(B29,#REF!,2,FALSE)))</f>
        <v/>
      </c>
      <c r="F29" s="90"/>
      <c r="G29" s="21" t="str">
        <f>IF($H$4=1,IF(B29="","",VLOOKUP(B29,'CMG Catalog VLOOKUP'!$A$2:$C$101,3,FALSE)),IF(B29="","",VLOOKUP(B29,#REF!,3,FALSE)))</f>
        <v/>
      </c>
      <c r="H29" s="10" t="str">
        <f t="shared" si="0"/>
        <v/>
      </c>
      <c r="I29" s="38"/>
    </row>
    <row r="30" spans="1:9" ht="15" customHeight="1" x14ac:dyDescent="0.2">
      <c r="A30" s="38"/>
      <c r="B30" s="49"/>
      <c r="C30" s="26"/>
      <c r="D30" s="26"/>
      <c r="E30" s="90" t="str">
        <f>IF($H$4=1,IF(B30="","",VLOOKUP(B30,'CMG Catalog VLOOKUP'!$A$2:$C$101,2,FALSE)),IF(B30="","",VLOOKUP(B30,#REF!,2,FALSE)))</f>
        <v/>
      </c>
      <c r="F30" s="90"/>
      <c r="G30" s="21" t="str">
        <f>IF($H$4=1,IF(B30="","",VLOOKUP(B30,'CMG Catalog VLOOKUP'!$A$2:$C$101,3,FALSE)),IF(B30="","",VLOOKUP(B30,#REF!,3,FALSE)))</f>
        <v/>
      </c>
      <c r="H30" s="10" t="str">
        <f t="shared" si="0"/>
        <v/>
      </c>
      <c r="I30" s="38"/>
    </row>
    <row r="31" spans="1:9" ht="15" customHeight="1" x14ac:dyDescent="0.2">
      <c r="A31" s="38"/>
      <c r="B31" s="49"/>
      <c r="C31" s="26"/>
      <c r="D31" s="26"/>
      <c r="E31" s="90" t="str">
        <f>IF($H$4=1,IF(B31="","",VLOOKUP(B31,'CMG Catalog VLOOKUP'!$A$2:$C$101,2,FALSE)),IF(B31="","",VLOOKUP(B31,#REF!,2,FALSE)))</f>
        <v/>
      </c>
      <c r="F31" s="90"/>
      <c r="G31" s="21" t="str">
        <f>IF($H$4=1,IF(B31="","",VLOOKUP(B31,'CMG Catalog VLOOKUP'!$A$2:$C$101,3,FALSE)),IF(B31="","",VLOOKUP(B31,#REF!,3,FALSE)))</f>
        <v/>
      </c>
      <c r="H31" s="10" t="str">
        <f t="shared" si="0"/>
        <v/>
      </c>
      <c r="I31" s="38"/>
    </row>
    <row r="32" spans="1:9" ht="15" customHeight="1" x14ac:dyDescent="0.2">
      <c r="A32" s="38"/>
      <c r="B32" s="49"/>
      <c r="C32" s="26"/>
      <c r="D32" s="26"/>
      <c r="E32" s="90" t="str">
        <f>IF($H$4=1,IF(B32="","",VLOOKUP(B32,'CMG Catalog VLOOKUP'!$A$2:$C$101,2,FALSE)),IF(B32="","",VLOOKUP(B32,#REF!,2,FALSE)))</f>
        <v/>
      </c>
      <c r="F32" s="90"/>
      <c r="G32" s="21" t="str">
        <f>IF($H$4=1,IF(B32="","",VLOOKUP(B32,'CMG Catalog VLOOKUP'!$A$2:$C$101,3,FALSE)),IF(B32="","",VLOOKUP(B32,#REF!,3,FALSE)))</f>
        <v/>
      </c>
      <c r="H32" s="10" t="str">
        <f t="shared" si="0"/>
        <v/>
      </c>
      <c r="I32" s="38"/>
    </row>
    <row r="33" spans="1:19" ht="15" customHeight="1" x14ac:dyDescent="0.2">
      <c r="A33" s="38"/>
      <c r="B33" s="49"/>
      <c r="C33" s="26"/>
      <c r="D33" s="26"/>
      <c r="E33" s="90" t="str">
        <f>IF($H$4=1,IF(B33="","",VLOOKUP(B33,'CMG Catalog VLOOKUP'!$A$2:$C$101,2,FALSE)),IF(B33="","",VLOOKUP(B33,#REF!,2,FALSE)))</f>
        <v/>
      </c>
      <c r="F33" s="90"/>
      <c r="G33" s="21" t="str">
        <f>IF($H$4=1,IF(B33="","",VLOOKUP(B33,'CMG Catalog VLOOKUP'!$A$2:$C$101,3,FALSE)),IF(B33="","",VLOOKUP(B33,#REF!,3,FALSE)))</f>
        <v/>
      </c>
      <c r="H33" s="10" t="str">
        <f t="shared" si="0"/>
        <v/>
      </c>
      <c r="I33" s="38"/>
    </row>
    <row r="34" spans="1:19" ht="15" customHeight="1" x14ac:dyDescent="0.2">
      <c r="A34" s="38"/>
      <c r="B34" s="49"/>
      <c r="C34" s="26"/>
      <c r="D34" s="26"/>
      <c r="E34" s="90" t="str">
        <f>IF($H$4=1,IF(B34="","",VLOOKUP(B34,'CMG Catalog VLOOKUP'!$A$2:$C$101,2,FALSE)),IF(B34="","",VLOOKUP(B34,#REF!,2,FALSE)))</f>
        <v/>
      </c>
      <c r="F34" s="90"/>
      <c r="G34" s="21" t="str">
        <f>IF($H$4=1,IF(B34="","",VLOOKUP(B34,'CMG Catalog VLOOKUP'!$A$2:$C$101,3,FALSE)),IF(B34="","",VLOOKUP(B34,#REF!,3,FALSE)))</f>
        <v/>
      </c>
      <c r="H34" s="15" t="str">
        <f t="shared" si="0"/>
        <v/>
      </c>
      <c r="I34" s="38"/>
    </row>
    <row r="35" spans="1:19" ht="15" customHeight="1" x14ac:dyDescent="0.15">
      <c r="A35" s="38"/>
      <c r="B35" s="25" t="s">
        <v>22</v>
      </c>
      <c r="C35" s="23">
        <f>IF(D6="Renew Us (couple)",1,IF(D6="Renew Me (single)",1,0))</f>
        <v>1</v>
      </c>
      <c r="D35" s="26"/>
      <c r="E35" s="91" t="str">
        <f>IF(D6="Renew Us (couple)","LAGERS Membership - Couples",IF(D6="Renew Me (single)","LAGERS Membership - Single",""))</f>
        <v>LAGERS Membership - Single</v>
      </c>
      <c r="F35" s="92"/>
      <c r="G35" s="22">
        <f>IF(D6="Renew Us (couple)",35,IF(D6="Renew Me (single)",25,""))</f>
        <v>25</v>
      </c>
      <c r="H35" s="16">
        <f t="shared" si="0"/>
        <v>25</v>
      </c>
      <c r="I35" s="38"/>
      <c r="M35" s="3"/>
      <c r="N35" s="3"/>
      <c r="O35" s="3"/>
      <c r="P35" s="3"/>
      <c r="Q35" s="3"/>
      <c r="R35" s="3"/>
      <c r="S35" s="3"/>
    </row>
    <row r="36" spans="1:19" ht="15" customHeight="1" x14ac:dyDescent="0.15">
      <c r="A36" s="38"/>
      <c r="B36" s="28"/>
      <c r="C36" s="29"/>
      <c r="D36" s="29"/>
      <c r="E36" s="30"/>
      <c r="F36" s="30"/>
      <c r="G36" s="31" t="s">
        <v>10</v>
      </c>
      <c r="H36" s="17">
        <f>SUM(H23:H35)</f>
        <v>25</v>
      </c>
      <c r="I36" s="38"/>
      <c r="M36" s="3"/>
      <c r="N36" s="3"/>
      <c r="O36" s="3"/>
      <c r="P36" s="3"/>
      <c r="Q36" s="3"/>
      <c r="R36" s="3"/>
      <c r="S36" s="3"/>
    </row>
    <row r="37" spans="1:19" ht="15" customHeight="1" x14ac:dyDescent="0.15">
      <c r="A37" s="29"/>
      <c r="B37" s="29"/>
      <c r="C37" s="29"/>
      <c r="D37" s="29"/>
      <c r="E37" s="29"/>
      <c r="F37" s="29"/>
      <c r="G37" s="32" t="s">
        <v>16</v>
      </c>
      <c r="H37" s="18">
        <f>IF(C20="PayPal/CC",(0.03*H36),0)</f>
        <v>0.75</v>
      </c>
      <c r="I37" s="38"/>
    </row>
    <row r="38" spans="1:19" ht="15" customHeight="1" x14ac:dyDescent="0.15">
      <c r="A38" s="29"/>
      <c r="B38" s="29"/>
      <c r="C38" s="29"/>
      <c r="D38" s="29"/>
      <c r="E38" s="29"/>
      <c r="F38" s="29"/>
      <c r="G38" s="33" t="s">
        <v>5</v>
      </c>
      <c r="H38" s="19">
        <f>SUM(H36:H37)</f>
        <v>25.75</v>
      </c>
      <c r="I38" s="38"/>
    </row>
    <row r="39" spans="1:19" ht="15" customHeight="1" x14ac:dyDescent="0.15">
      <c r="A39" s="29"/>
      <c r="B39" s="29"/>
      <c r="C39" s="29"/>
      <c r="D39" s="29"/>
      <c r="E39" s="29"/>
      <c r="F39" s="29"/>
      <c r="G39" s="4"/>
      <c r="H39" s="4"/>
      <c r="I39" s="38"/>
    </row>
    <row r="40" spans="1:19" ht="21" customHeight="1" x14ac:dyDescent="0.15">
      <c r="A40" s="29"/>
      <c r="B40" s="29"/>
      <c r="C40" s="29"/>
      <c r="D40" s="29"/>
      <c r="E40" s="29"/>
      <c r="F40" s="29"/>
      <c r="G40" s="4"/>
      <c r="H40" s="4"/>
      <c r="I40" s="38"/>
    </row>
  </sheetData>
  <sheetProtection algorithmName="SHA-512" hashValue="+wq72zmVVmKUnG3/I/NTJU/Ae8kEREUR8C3A/bu2EHf2JF9/8tjPAr3h+Jf0cDKCUkFycYYxq5YDwXhM8ATS4A==" saltValue="b9JwQK7v85j17z6bdRVwmA==" spinCount="100000" sheet="1" objects="1" scenarios="1" selectLockedCells="1" sort="0" autoFilter="0"/>
  <mergeCells count="18">
    <mergeCell ref="B1:H1"/>
    <mergeCell ref="E22:F22"/>
    <mergeCell ref="B9:H12"/>
    <mergeCell ref="B17:H18"/>
    <mergeCell ref="B15:H16"/>
    <mergeCell ref="E23:F23"/>
    <mergeCell ref="E24:F24"/>
    <mergeCell ref="E35:F35"/>
    <mergeCell ref="E25:F25"/>
    <mergeCell ref="E26:F26"/>
    <mergeCell ref="E27:F27"/>
    <mergeCell ref="E28:F28"/>
    <mergeCell ref="E29:F29"/>
    <mergeCell ref="E31:F31"/>
    <mergeCell ref="E32:F32"/>
    <mergeCell ref="E33:F33"/>
    <mergeCell ref="E34:F34"/>
    <mergeCell ref="E30:F30"/>
  </mergeCells>
  <phoneticPr fontId="6" type="noConversion"/>
  <conditionalFormatting sqref="B23:B34">
    <cfRule type="expression" dxfId="0" priority="1">
      <formula>ISTEXT($B$17)</formula>
    </cfRule>
  </conditionalFormatting>
  <dataValidations count="2">
    <dataValidation type="list" allowBlank="1" showInputMessage="1" showErrorMessage="1" sqref="C20" xr:uid="{00000000-0002-0000-0000-000000000000}">
      <formula1>"Cash/Check,PayPal/CC"</formula1>
    </dataValidation>
    <dataValidation type="list" allowBlank="1" showInputMessage="1" showErrorMessage="1" sqref="D6" xr:uid="{00000000-0002-0000-0000-000001000000}">
      <formula1>"Yes,Not Sure,Renew Me (single),Renew Us (couple)"</formula1>
    </dataValidation>
  </dataValidations>
  <hyperlinks>
    <hyperlink ref="D4" r:id="rId1" xr:uid="{72B54106-E554-493B-8BE6-8DDEB4C5831A}"/>
  </hyperlinks>
  <printOptions horizontalCentered="1"/>
  <pageMargins left="0.25" right="0.25" top="0.75" bottom="0.75" header="0.3" footer="0.3"/>
  <pageSetup paperSize="3"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27" r:id="rId5" name="Option Button 3">
              <controlPr defaultSize="0" autoFill="0" autoLine="0" autoPict="0" altText="Fall (BSG)">
                <anchor moveWithCells="1">
                  <from>
                    <xdr:col>6</xdr:col>
                    <xdr:colOff>0</xdr:colOff>
                    <xdr:row>2</xdr:row>
                    <xdr:rowOff>165100</xdr:rowOff>
                  </from>
                  <to>
                    <xdr:col>7</xdr:col>
                    <xdr:colOff>25400</xdr:colOff>
                    <xdr:row>4</xdr:row>
                    <xdr:rowOff>12700</xdr:rowOff>
                  </to>
                </anchor>
              </controlPr>
            </control>
          </mc:Choice>
        </mc:AlternateContent>
        <mc:AlternateContent xmlns:mc="http://schemas.openxmlformats.org/markup-compatibility/2006">
          <mc:Choice Requires="x14">
            <control shapeId="1028" r:id="rId6" name="Option Button 4">
              <controlPr defaultSize="0" autoFill="0" autoLine="0" autoPict="0" altText="Fall (BSG)">
                <anchor moveWithCells="1">
                  <from>
                    <xdr:col>6</xdr:col>
                    <xdr:colOff>0</xdr:colOff>
                    <xdr:row>3</xdr:row>
                    <xdr:rowOff>152400</xdr:rowOff>
                  </from>
                  <to>
                    <xdr:col>7</xdr:col>
                    <xdr:colOff>25400</xdr:colOff>
                    <xdr:row>5</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1"/>
  <sheetViews>
    <sheetView workbookViewId="0">
      <pane ySplit="4" topLeftCell="A57" activePane="bottomLeft" state="frozen"/>
      <selection activeCell="C38" sqref="C38"/>
      <selection pane="bottomLeft" activeCell="C64" sqref="C64"/>
    </sheetView>
  </sheetViews>
  <sheetFormatPr baseColWidth="10" defaultColWidth="0" defaultRowHeight="15" x14ac:dyDescent="0.2"/>
  <cols>
    <col min="1" max="1" width="23.6640625" style="125" customWidth="1"/>
    <col min="2" max="2" width="47.6640625" style="125" customWidth="1"/>
    <col min="3" max="3" width="21.6640625" style="123" customWidth="1"/>
    <col min="4" max="4" width="14.6640625" style="125" customWidth="1"/>
    <col min="5" max="6" width="0" style="125" hidden="1" customWidth="1"/>
    <col min="7" max="16384" width="9.1640625" style="125" hidden="1"/>
  </cols>
  <sheetData>
    <row r="1" spans="1:4" ht="21" hidden="1" x14ac:dyDescent="0.2">
      <c r="A1" s="124" t="s">
        <v>64</v>
      </c>
      <c r="B1" s="124"/>
      <c r="C1" s="124"/>
      <c r="D1" s="124"/>
    </row>
    <row r="2" spans="1:4" ht="9" customHeight="1" x14ac:dyDescent="0.2">
      <c r="A2" s="126" t="s">
        <v>65</v>
      </c>
      <c r="B2" s="124"/>
      <c r="C2" s="124"/>
      <c r="D2" s="124"/>
    </row>
    <row r="3" spans="1:4" ht="21" x14ac:dyDescent="0.2">
      <c r="A3" s="124" t="s">
        <v>23</v>
      </c>
      <c r="B3" s="124"/>
      <c r="C3" s="124"/>
      <c r="D3" s="124"/>
    </row>
    <row r="4" spans="1:4" ht="21" x14ac:dyDescent="0.2">
      <c r="A4" s="127" t="s">
        <v>17</v>
      </c>
      <c r="B4" s="127" t="s">
        <v>18</v>
      </c>
      <c r="C4" s="128" t="s">
        <v>19</v>
      </c>
      <c r="D4" s="52" t="s">
        <v>21</v>
      </c>
    </row>
    <row r="5" spans="1:4" s="131" customFormat="1" x14ac:dyDescent="0.2">
      <c r="A5" s="129" t="s">
        <v>24</v>
      </c>
      <c r="B5" s="129" t="s">
        <v>77</v>
      </c>
      <c r="C5" s="112" t="s">
        <v>198</v>
      </c>
      <c r="D5" s="130">
        <v>56</v>
      </c>
    </row>
    <row r="6" spans="1:4" s="131" customFormat="1" x14ac:dyDescent="0.2">
      <c r="A6" s="129" t="s">
        <v>24</v>
      </c>
      <c r="B6" s="129" t="s">
        <v>78</v>
      </c>
      <c r="C6" s="112" t="s">
        <v>199</v>
      </c>
      <c r="D6" s="130">
        <v>58</v>
      </c>
    </row>
    <row r="7" spans="1:4" s="131" customFormat="1" x14ac:dyDescent="0.2">
      <c r="A7" s="129" t="s">
        <v>24</v>
      </c>
      <c r="B7" s="132" t="s">
        <v>200</v>
      </c>
      <c r="C7" s="113" t="s">
        <v>37</v>
      </c>
      <c r="D7" s="130">
        <v>75</v>
      </c>
    </row>
    <row r="8" spans="1:4" s="131" customFormat="1" x14ac:dyDescent="0.2">
      <c r="A8" s="129" t="s">
        <v>24</v>
      </c>
      <c r="B8" s="129" t="s">
        <v>73</v>
      </c>
      <c r="C8" s="113" t="s">
        <v>33</v>
      </c>
      <c r="D8" s="130">
        <v>62</v>
      </c>
    </row>
    <row r="9" spans="1:4" s="131" customFormat="1" x14ac:dyDescent="0.2">
      <c r="A9" s="129" t="s">
        <v>24</v>
      </c>
      <c r="B9" s="129" t="s">
        <v>74</v>
      </c>
      <c r="C9" s="113" t="s">
        <v>34</v>
      </c>
      <c r="D9" s="130">
        <v>57</v>
      </c>
    </row>
    <row r="10" spans="1:4" s="131" customFormat="1" x14ac:dyDescent="0.2">
      <c r="A10" s="129" t="s">
        <v>24</v>
      </c>
      <c r="B10" s="129" t="s">
        <v>75</v>
      </c>
      <c r="C10" s="113" t="s">
        <v>35</v>
      </c>
      <c r="D10" s="130">
        <v>57</v>
      </c>
    </row>
    <row r="11" spans="1:4" s="131" customFormat="1" x14ac:dyDescent="0.2">
      <c r="A11" s="129" t="s">
        <v>24</v>
      </c>
      <c r="B11" s="129" t="s">
        <v>76</v>
      </c>
      <c r="C11" s="113" t="s">
        <v>36</v>
      </c>
      <c r="D11" s="130">
        <v>57</v>
      </c>
    </row>
    <row r="12" spans="1:4" s="131" customFormat="1" x14ac:dyDescent="0.2">
      <c r="A12" s="133" t="s">
        <v>41</v>
      </c>
      <c r="B12" s="133" t="s">
        <v>86</v>
      </c>
      <c r="C12" s="114" t="s">
        <v>42</v>
      </c>
      <c r="D12" s="134">
        <v>74</v>
      </c>
    </row>
    <row r="13" spans="1:4" s="131" customFormat="1" x14ac:dyDescent="0.2">
      <c r="A13" s="133" t="s">
        <v>41</v>
      </c>
      <c r="B13" s="133" t="s">
        <v>51</v>
      </c>
      <c r="C13" s="114" t="s">
        <v>40</v>
      </c>
      <c r="D13" s="134">
        <v>57</v>
      </c>
    </row>
    <row r="14" spans="1:4" s="131" customFormat="1" x14ac:dyDescent="0.2">
      <c r="A14" s="133" t="s">
        <v>41</v>
      </c>
      <c r="B14" s="133" t="s">
        <v>87</v>
      </c>
      <c r="C14" s="114" t="s">
        <v>43</v>
      </c>
      <c r="D14" s="134">
        <v>56</v>
      </c>
    </row>
    <row r="15" spans="1:4" s="131" customFormat="1" x14ac:dyDescent="0.2">
      <c r="A15" s="133" t="s">
        <v>41</v>
      </c>
      <c r="B15" s="133" t="s">
        <v>89</v>
      </c>
      <c r="C15" s="114" t="s">
        <v>44</v>
      </c>
      <c r="D15" s="134">
        <v>56</v>
      </c>
    </row>
    <row r="16" spans="1:4" s="131" customFormat="1" x14ac:dyDescent="0.2">
      <c r="A16" s="133" t="s">
        <v>41</v>
      </c>
      <c r="B16" s="133" t="s">
        <v>79</v>
      </c>
      <c r="C16" s="114" t="s">
        <v>49</v>
      </c>
      <c r="D16" s="134">
        <v>55</v>
      </c>
    </row>
    <row r="17" spans="1:4" s="131" customFormat="1" x14ac:dyDescent="0.2">
      <c r="A17" s="133" t="s">
        <v>41</v>
      </c>
      <c r="B17" s="133" t="s">
        <v>80</v>
      </c>
      <c r="C17" s="114" t="s">
        <v>50</v>
      </c>
      <c r="D17" s="134">
        <v>57</v>
      </c>
    </row>
    <row r="18" spans="1:4" s="131" customFormat="1" x14ac:dyDescent="0.2">
      <c r="A18" s="133" t="s">
        <v>41</v>
      </c>
      <c r="B18" s="133" t="s">
        <v>81</v>
      </c>
      <c r="C18" s="114" t="s">
        <v>53</v>
      </c>
      <c r="D18" s="134">
        <v>56</v>
      </c>
    </row>
    <row r="19" spans="1:4" s="131" customFormat="1" x14ac:dyDescent="0.2">
      <c r="A19" s="133" t="s">
        <v>41</v>
      </c>
      <c r="B19" s="133" t="s">
        <v>82</v>
      </c>
      <c r="C19" s="114" t="s">
        <v>52</v>
      </c>
      <c r="D19" s="134">
        <v>56</v>
      </c>
    </row>
    <row r="20" spans="1:4" s="131" customFormat="1" x14ac:dyDescent="0.2">
      <c r="A20" s="133" t="s">
        <v>41</v>
      </c>
      <c r="B20" s="133" t="s">
        <v>90</v>
      </c>
      <c r="C20" s="114" t="s">
        <v>46</v>
      </c>
      <c r="D20" s="134">
        <v>56</v>
      </c>
    </row>
    <row r="21" spans="1:4" s="131" customFormat="1" x14ac:dyDescent="0.2">
      <c r="A21" s="133" t="s">
        <v>41</v>
      </c>
      <c r="B21" s="133" t="s">
        <v>83</v>
      </c>
      <c r="C21" s="114" t="s">
        <v>38</v>
      </c>
      <c r="D21" s="134">
        <v>55</v>
      </c>
    </row>
    <row r="22" spans="1:4" s="131" customFormat="1" x14ac:dyDescent="0.2">
      <c r="A22" s="133" t="s">
        <v>41</v>
      </c>
      <c r="B22" s="133" t="s">
        <v>85</v>
      </c>
      <c r="C22" s="114" t="s">
        <v>48</v>
      </c>
      <c r="D22" s="134">
        <v>57</v>
      </c>
    </row>
    <row r="23" spans="1:4" x14ac:dyDescent="0.2">
      <c r="A23" s="133" t="s">
        <v>41</v>
      </c>
      <c r="B23" s="133" t="s">
        <v>88</v>
      </c>
      <c r="C23" s="114" t="s">
        <v>47</v>
      </c>
      <c r="D23" s="134">
        <v>74</v>
      </c>
    </row>
    <row r="24" spans="1:4" x14ac:dyDescent="0.2">
      <c r="A24" s="133" t="s">
        <v>41</v>
      </c>
      <c r="B24" s="133" t="s">
        <v>91</v>
      </c>
      <c r="C24" s="114" t="s">
        <v>45</v>
      </c>
      <c r="D24" s="134">
        <v>95</v>
      </c>
    </row>
    <row r="25" spans="1:4" x14ac:dyDescent="0.2">
      <c r="A25" s="133" t="s">
        <v>41</v>
      </c>
      <c r="B25" s="133" t="s">
        <v>84</v>
      </c>
      <c r="C25" s="114" t="s">
        <v>39</v>
      </c>
      <c r="D25" s="134">
        <v>56</v>
      </c>
    </row>
    <row r="26" spans="1:4" x14ac:dyDescent="0.2">
      <c r="A26" s="135" t="s">
        <v>25</v>
      </c>
      <c r="B26" s="136" t="s">
        <v>146</v>
      </c>
      <c r="C26" s="115" t="s">
        <v>137</v>
      </c>
      <c r="D26" s="137">
        <v>43</v>
      </c>
    </row>
    <row r="27" spans="1:4" x14ac:dyDescent="0.2">
      <c r="A27" s="135" t="s">
        <v>25</v>
      </c>
      <c r="B27" s="136" t="s">
        <v>154</v>
      </c>
      <c r="C27" s="115" t="s">
        <v>155</v>
      </c>
      <c r="D27" s="137">
        <v>51</v>
      </c>
    </row>
    <row r="28" spans="1:4" x14ac:dyDescent="0.2">
      <c r="A28" s="135" t="s">
        <v>25</v>
      </c>
      <c r="B28" s="136" t="s">
        <v>147</v>
      </c>
      <c r="C28" s="115" t="s">
        <v>138</v>
      </c>
      <c r="D28" s="137">
        <v>55</v>
      </c>
    </row>
    <row r="29" spans="1:4" x14ac:dyDescent="0.2">
      <c r="A29" s="135" t="s">
        <v>25</v>
      </c>
      <c r="B29" s="136" t="s">
        <v>153</v>
      </c>
      <c r="C29" s="115" t="s">
        <v>145</v>
      </c>
      <c r="D29" s="137">
        <v>51</v>
      </c>
    </row>
    <row r="30" spans="1:4" x14ac:dyDescent="0.2">
      <c r="A30" s="135" t="s">
        <v>25</v>
      </c>
      <c r="B30" s="136" t="s">
        <v>157</v>
      </c>
      <c r="C30" s="115" t="s">
        <v>158</v>
      </c>
      <c r="D30" s="137">
        <v>24</v>
      </c>
    </row>
    <row r="31" spans="1:4" x14ac:dyDescent="0.2">
      <c r="A31" s="135" t="s">
        <v>25</v>
      </c>
      <c r="B31" s="136" t="s">
        <v>165</v>
      </c>
      <c r="C31" s="115" t="s">
        <v>159</v>
      </c>
      <c r="D31" s="137">
        <v>62</v>
      </c>
    </row>
    <row r="32" spans="1:4" x14ac:dyDescent="0.2">
      <c r="A32" s="135" t="s">
        <v>25</v>
      </c>
      <c r="B32" s="136" t="s">
        <v>166</v>
      </c>
      <c r="C32" s="115" t="s">
        <v>160</v>
      </c>
      <c r="D32" s="137">
        <v>70</v>
      </c>
    </row>
    <row r="33" spans="1:4" x14ac:dyDescent="0.2">
      <c r="A33" s="135" t="s">
        <v>25</v>
      </c>
      <c r="B33" s="136" t="s">
        <v>167</v>
      </c>
      <c r="C33" s="115" t="s">
        <v>161</v>
      </c>
      <c r="D33" s="137">
        <v>72</v>
      </c>
    </row>
    <row r="34" spans="1:4" x14ac:dyDescent="0.2">
      <c r="A34" s="135" t="s">
        <v>25</v>
      </c>
      <c r="B34" s="136" t="s">
        <v>168</v>
      </c>
      <c r="C34" s="115" t="s">
        <v>162</v>
      </c>
      <c r="D34" s="137">
        <v>52</v>
      </c>
    </row>
    <row r="35" spans="1:4" x14ac:dyDescent="0.2">
      <c r="A35" s="135" t="s">
        <v>25</v>
      </c>
      <c r="B35" s="136" t="s">
        <v>169</v>
      </c>
      <c r="C35" s="115" t="s">
        <v>163</v>
      </c>
      <c r="D35" s="137">
        <v>48</v>
      </c>
    </row>
    <row r="36" spans="1:4" x14ac:dyDescent="0.2">
      <c r="A36" s="135" t="s">
        <v>25</v>
      </c>
      <c r="B36" s="136" t="s">
        <v>148</v>
      </c>
      <c r="C36" s="115" t="s">
        <v>139</v>
      </c>
      <c r="D36" s="137">
        <v>49</v>
      </c>
    </row>
    <row r="37" spans="1:4" x14ac:dyDescent="0.2">
      <c r="A37" s="135" t="s">
        <v>25</v>
      </c>
      <c r="B37" s="136" t="s">
        <v>149</v>
      </c>
      <c r="C37" s="115" t="s">
        <v>140</v>
      </c>
      <c r="D37" s="137">
        <v>44</v>
      </c>
    </row>
    <row r="38" spans="1:4" x14ac:dyDescent="0.2">
      <c r="A38" s="135" t="s">
        <v>25</v>
      </c>
      <c r="B38" s="136" t="s">
        <v>150</v>
      </c>
      <c r="C38" s="115" t="s">
        <v>141</v>
      </c>
      <c r="D38" s="137">
        <v>44</v>
      </c>
    </row>
    <row r="39" spans="1:4" x14ac:dyDescent="0.2">
      <c r="A39" s="135" t="s">
        <v>25</v>
      </c>
      <c r="B39" s="136" t="s">
        <v>177</v>
      </c>
      <c r="C39" s="115" t="s">
        <v>175</v>
      </c>
      <c r="D39" s="137">
        <v>46</v>
      </c>
    </row>
    <row r="40" spans="1:4" x14ac:dyDescent="0.2">
      <c r="A40" s="135" t="s">
        <v>25</v>
      </c>
      <c r="B40" s="136" t="s">
        <v>178</v>
      </c>
      <c r="C40" s="115" t="s">
        <v>176</v>
      </c>
      <c r="D40" s="137">
        <v>51</v>
      </c>
    </row>
    <row r="41" spans="1:4" x14ac:dyDescent="0.2">
      <c r="A41" s="135" t="s">
        <v>25</v>
      </c>
      <c r="B41" s="136" t="s">
        <v>171</v>
      </c>
      <c r="C41" s="115" t="s">
        <v>173</v>
      </c>
      <c r="D41" s="137">
        <v>52</v>
      </c>
    </row>
    <row r="42" spans="1:4" x14ac:dyDescent="0.2">
      <c r="A42" s="135" t="s">
        <v>25</v>
      </c>
      <c r="B42" s="136" t="s">
        <v>156</v>
      </c>
      <c r="C42" s="115" t="s">
        <v>144</v>
      </c>
      <c r="D42" s="137">
        <v>55</v>
      </c>
    </row>
    <row r="43" spans="1:4" x14ac:dyDescent="0.2">
      <c r="A43" s="135" t="s">
        <v>25</v>
      </c>
      <c r="B43" s="136" t="s">
        <v>152</v>
      </c>
      <c r="C43" s="115" t="s">
        <v>143</v>
      </c>
      <c r="D43" s="137">
        <v>57</v>
      </c>
    </row>
    <row r="44" spans="1:4" x14ac:dyDescent="0.2">
      <c r="A44" s="135" t="s">
        <v>25</v>
      </c>
      <c r="B44" s="136" t="s">
        <v>151</v>
      </c>
      <c r="C44" s="115" t="s">
        <v>142</v>
      </c>
      <c r="D44" s="137">
        <v>46</v>
      </c>
    </row>
    <row r="45" spans="1:4" x14ac:dyDescent="0.2">
      <c r="A45" s="135" t="s">
        <v>25</v>
      </c>
      <c r="B45" s="136" t="s">
        <v>170</v>
      </c>
      <c r="C45" s="115" t="s">
        <v>164</v>
      </c>
      <c r="D45" s="137">
        <v>55</v>
      </c>
    </row>
    <row r="46" spans="1:4" x14ac:dyDescent="0.2">
      <c r="A46" s="135" t="s">
        <v>25</v>
      </c>
      <c r="B46" s="136" t="s">
        <v>172</v>
      </c>
      <c r="C46" s="115" t="s">
        <v>174</v>
      </c>
      <c r="D46" s="137">
        <v>56</v>
      </c>
    </row>
    <row r="47" spans="1:4" x14ac:dyDescent="0.2">
      <c r="A47" s="138" t="s">
        <v>26</v>
      </c>
      <c r="B47" s="138" t="s">
        <v>92</v>
      </c>
      <c r="C47" s="116" t="s">
        <v>30</v>
      </c>
      <c r="D47" s="139">
        <v>45</v>
      </c>
    </row>
    <row r="48" spans="1:4" x14ac:dyDescent="0.2">
      <c r="A48" s="138" t="s">
        <v>26</v>
      </c>
      <c r="B48" s="138" t="s">
        <v>95</v>
      </c>
      <c r="C48" s="116" t="s">
        <v>30</v>
      </c>
      <c r="D48" s="139">
        <v>45</v>
      </c>
    </row>
    <row r="49" spans="1:4" x14ac:dyDescent="0.2">
      <c r="A49" s="138" t="s">
        <v>26</v>
      </c>
      <c r="B49" s="138" t="s">
        <v>93</v>
      </c>
      <c r="C49" s="116" t="s">
        <v>32</v>
      </c>
      <c r="D49" s="139">
        <v>47</v>
      </c>
    </row>
    <row r="50" spans="1:4" x14ac:dyDescent="0.2">
      <c r="A50" s="138" t="s">
        <v>26</v>
      </c>
      <c r="B50" s="138" t="s">
        <v>94</v>
      </c>
      <c r="C50" s="116" t="s">
        <v>31</v>
      </c>
      <c r="D50" s="139">
        <v>47</v>
      </c>
    </row>
    <row r="51" spans="1:4" x14ac:dyDescent="0.2">
      <c r="A51" s="140" t="s">
        <v>179</v>
      </c>
      <c r="B51" s="140" t="s">
        <v>186</v>
      </c>
      <c r="C51" s="117" t="s">
        <v>195</v>
      </c>
      <c r="D51" s="141">
        <v>57</v>
      </c>
    </row>
    <row r="52" spans="1:4" x14ac:dyDescent="0.2">
      <c r="A52" s="140" t="s">
        <v>179</v>
      </c>
      <c r="B52" s="140" t="s">
        <v>187</v>
      </c>
      <c r="C52" s="117" t="s">
        <v>196</v>
      </c>
      <c r="D52" s="141">
        <v>57</v>
      </c>
    </row>
    <row r="53" spans="1:4" x14ac:dyDescent="0.2">
      <c r="A53" s="140" t="s">
        <v>179</v>
      </c>
      <c r="B53" s="140" t="s">
        <v>185</v>
      </c>
      <c r="C53" s="117" t="s">
        <v>192</v>
      </c>
      <c r="D53" s="141">
        <v>56</v>
      </c>
    </row>
    <row r="54" spans="1:4" x14ac:dyDescent="0.2">
      <c r="A54" s="140" t="s">
        <v>179</v>
      </c>
      <c r="B54" s="140" t="s">
        <v>184</v>
      </c>
      <c r="C54" s="117" t="s">
        <v>193</v>
      </c>
      <c r="D54" s="141">
        <v>55</v>
      </c>
    </row>
    <row r="55" spans="1:4" x14ac:dyDescent="0.2">
      <c r="A55" s="140" t="s">
        <v>179</v>
      </c>
      <c r="B55" s="140" t="s">
        <v>183</v>
      </c>
      <c r="C55" s="117" t="s">
        <v>194</v>
      </c>
      <c r="D55" s="141">
        <v>55</v>
      </c>
    </row>
    <row r="56" spans="1:4" x14ac:dyDescent="0.2">
      <c r="A56" s="140" t="s">
        <v>179</v>
      </c>
      <c r="B56" s="140" t="s">
        <v>181</v>
      </c>
      <c r="C56" s="117" t="s">
        <v>190</v>
      </c>
      <c r="D56" s="141">
        <v>55</v>
      </c>
    </row>
    <row r="57" spans="1:4" x14ac:dyDescent="0.2">
      <c r="A57" s="140" t="s">
        <v>179</v>
      </c>
      <c r="B57" s="140" t="s">
        <v>180</v>
      </c>
      <c r="C57" s="117" t="s">
        <v>189</v>
      </c>
      <c r="D57" s="141">
        <v>54</v>
      </c>
    </row>
    <row r="58" spans="1:4" x14ac:dyDescent="0.2">
      <c r="A58" s="140" t="s">
        <v>179</v>
      </c>
      <c r="B58" s="140" t="s">
        <v>182</v>
      </c>
      <c r="C58" s="117" t="s">
        <v>191</v>
      </c>
      <c r="D58" s="141">
        <v>54</v>
      </c>
    </row>
    <row r="59" spans="1:4" x14ac:dyDescent="0.2">
      <c r="A59" s="140" t="s">
        <v>179</v>
      </c>
      <c r="B59" s="140" t="s">
        <v>188</v>
      </c>
      <c r="C59" s="117" t="s">
        <v>197</v>
      </c>
      <c r="D59" s="141">
        <v>54</v>
      </c>
    </row>
    <row r="60" spans="1:4" x14ac:dyDescent="0.2">
      <c r="A60" s="142" t="s">
        <v>201</v>
      </c>
      <c r="B60" s="142" t="s">
        <v>202</v>
      </c>
      <c r="C60" s="118" t="s">
        <v>208</v>
      </c>
      <c r="D60" s="143">
        <v>52</v>
      </c>
    </row>
    <row r="61" spans="1:4" x14ac:dyDescent="0.2">
      <c r="A61" s="142" t="s">
        <v>201</v>
      </c>
      <c r="B61" s="142" t="s">
        <v>203</v>
      </c>
      <c r="C61" s="118" t="s">
        <v>209</v>
      </c>
      <c r="D61" s="143">
        <v>51</v>
      </c>
    </row>
    <row r="62" spans="1:4" x14ac:dyDescent="0.2">
      <c r="A62" s="142" t="s">
        <v>201</v>
      </c>
      <c r="B62" s="142" t="s">
        <v>204</v>
      </c>
      <c r="C62" s="118" t="s">
        <v>210</v>
      </c>
      <c r="D62" s="143">
        <v>48</v>
      </c>
    </row>
    <row r="63" spans="1:4" x14ac:dyDescent="0.2">
      <c r="A63" s="142" t="s">
        <v>201</v>
      </c>
      <c r="B63" s="142" t="s">
        <v>205</v>
      </c>
      <c r="C63" s="118" t="s">
        <v>211</v>
      </c>
      <c r="D63" s="143">
        <v>48</v>
      </c>
    </row>
    <row r="64" spans="1:4" x14ac:dyDescent="0.2">
      <c r="A64" s="142" t="s">
        <v>201</v>
      </c>
      <c r="B64" s="142" t="s">
        <v>206</v>
      </c>
      <c r="C64" s="118" t="s">
        <v>212</v>
      </c>
      <c r="D64" s="143">
        <v>50</v>
      </c>
    </row>
    <row r="65" spans="1:4" x14ac:dyDescent="0.2">
      <c r="A65" s="142" t="s">
        <v>201</v>
      </c>
      <c r="B65" s="142" t="s">
        <v>207</v>
      </c>
      <c r="C65" s="118" t="s">
        <v>213</v>
      </c>
      <c r="D65" s="143">
        <v>49</v>
      </c>
    </row>
    <row r="66" spans="1:4" x14ac:dyDescent="0.2">
      <c r="A66" s="144" t="s">
        <v>66</v>
      </c>
      <c r="B66" s="145" t="s">
        <v>230</v>
      </c>
      <c r="C66" s="112" t="s">
        <v>227</v>
      </c>
      <c r="D66" s="130">
        <v>100</v>
      </c>
    </row>
    <row r="67" spans="1:4" x14ac:dyDescent="0.2">
      <c r="A67" s="144" t="s">
        <v>66</v>
      </c>
      <c r="B67" s="145" t="s">
        <v>236</v>
      </c>
      <c r="C67" s="112" t="s">
        <v>235</v>
      </c>
      <c r="D67" s="130">
        <v>94</v>
      </c>
    </row>
    <row r="68" spans="1:4" x14ac:dyDescent="0.2">
      <c r="A68" s="144" t="s">
        <v>66</v>
      </c>
      <c r="B68" s="144" t="s">
        <v>67</v>
      </c>
      <c r="C68" s="119" t="s">
        <v>68</v>
      </c>
      <c r="D68" s="130">
        <v>198</v>
      </c>
    </row>
    <row r="69" spans="1:4" x14ac:dyDescent="0.2">
      <c r="A69" s="144" t="s">
        <v>66</v>
      </c>
      <c r="B69" s="145" t="s">
        <v>228</v>
      </c>
      <c r="C69" s="112" t="s">
        <v>229</v>
      </c>
      <c r="D69" s="130">
        <v>181</v>
      </c>
    </row>
    <row r="70" spans="1:4" x14ac:dyDescent="0.2">
      <c r="A70" s="144" t="s">
        <v>66</v>
      </c>
      <c r="B70" s="145" t="s">
        <v>231</v>
      </c>
      <c r="C70" s="112" t="s">
        <v>233</v>
      </c>
      <c r="D70" s="130">
        <v>166</v>
      </c>
    </row>
    <row r="71" spans="1:4" x14ac:dyDescent="0.2">
      <c r="A71" s="144" t="s">
        <v>66</v>
      </c>
      <c r="B71" s="145" t="s">
        <v>232</v>
      </c>
      <c r="C71" s="112" t="s">
        <v>234</v>
      </c>
      <c r="D71" s="130">
        <v>217</v>
      </c>
    </row>
    <row r="72" spans="1:4" x14ac:dyDescent="0.2">
      <c r="A72" s="133" t="s">
        <v>20</v>
      </c>
      <c r="B72" s="133" t="s">
        <v>96</v>
      </c>
      <c r="C72" s="114" t="s">
        <v>55</v>
      </c>
      <c r="D72" s="134">
        <v>62</v>
      </c>
    </row>
    <row r="73" spans="1:4" x14ac:dyDescent="0.2">
      <c r="A73" s="133" t="s">
        <v>20</v>
      </c>
      <c r="B73" s="133" t="s">
        <v>97</v>
      </c>
      <c r="C73" s="114" t="s">
        <v>56</v>
      </c>
      <c r="D73" s="134">
        <v>64</v>
      </c>
    </row>
    <row r="74" spans="1:4" x14ac:dyDescent="0.2">
      <c r="A74" s="146" t="s">
        <v>27</v>
      </c>
      <c r="B74" s="146" t="s">
        <v>104</v>
      </c>
      <c r="C74" s="120" t="s">
        <v>123</v>
      </c>
      <c r="D74" s="147">
        <v>51</v>
      </c>
    </row>
    <row r="75" spans="1:4" x14ac:dyDescent="0.2">
      <c r="A75" s="146" t="s">
        <v>27</v>
      </c>
      <c r="B75" s="148" t="s">
        <v>135</v>
      </c>
      <c r="C75" s="120" t="s">
        <v>136</v>
      </c>
      <c r="D75" s="147">
        <v>59</v>
      </c>
    </row>
    <row r="76" spans="1:4" x14ac:dyDescent="0.2">
      <c r="A76" s="146" t="s">
        <v>27</v>
      </c>
      <c r="B76" s="146" t="s">
        <v>102</v>
      </c>
      <c r="C76" s="120" t="s">
        <v>133</v>
      </c>
      <c r="D76" s="147">
        <v>52</v>
      </c>
    </row>
    <row r="77" spans="1:4" x14ac:dyDescent="0.2">
      <c r="A77" s="146" t="s">
        <v>27</v>
      </c>
      <c r="B77" s="146" t="s">
        <v>100</v>
      </c>
      <c r="C77" s="120" t="s">
        <v>131</v>
      </c>
      <c r="D77" s="147">
        <v>52</v>
      </c>
    </row>
    <row r="78" spans="1:4" x14ac:dyDescent="0.2">
      <c r="A78" s="146" t="s">
        <v>27</v>
      </c>
      <c r="B78" s="146" t="s">
        <v>101</v>
      </c>
      <c r="C78" s="120" t="s">
        <v>132</v>
      </c>
      <c r="D78" s="147">
        <v>52</v>
      </c>
    </row>
    <row r="79" spans="1:4" x14ac:dyDescent="0.2">
      <c r="A79" s="146" t="s">
        <v>27</v>
      </c>
      <c r="B79" s="146" t="s">
        <v>98</v>
      </c>
      <c r="C79" s="120" t="s">
        <v>125</v>
      </c>
      <c r="D79" s="147">
        <v>48</v>
      </c>
    </row>
    <row r="80" spans="1:4" x14ac:dyDescent="0.2">
      <c r="A80" s="146" t="s">
        <v>27</v>
      </c>
      <c r="B80" s="146" t="s">
        <v>105</v>
      </c>
      <c r="C80" s="120" t="s">
        <v>122</v>
      </c>
      <c r="D80" s="147">
        <v>53</v>
      </c>
    </row>
    <row r="81" spans="1:4" x14ac:dyDescent="0.2">
      <c r="A81" s="146" t="s">
        <v>27</v>
      </c>
      <c r="B81" s="146" t="s">
        <v>106</v>
      </c>
      <c r="C81" s="120" t="s">
        <v>121</v>
      </c>
      <c r="D81" s="147">
        <v>52</v>
      </c>
    </row>
    <row r="82" spans="1:4" x14ac:dyDescent="0.2">
      <c r="A82" s="146" t="s">
        <v>27</v>
      </c>
      <c r="B82" s="148" t="s">
        <v>119</v>
      </c>
      <c r="C82" s="120" t="s">
        <v>120</v>
      </c>
      <c r="D82" s="147">
        <v>52</v>
      </c>
    </row>
    <row r="83" spans="1:4" x14ac:dyDescent="0.2">
      <c r="A83" s="146" t="s">
        <v>27</v>
      </c>
      <c r="B83" s="146" t="s">
        <v>107</v>
      </c>
      <c r="C83" s="120" t="s">
        <v>124</v>
      </c>
      <c r="D83" s="147">
        <v>53</v>
      </c>
    </row>
    <row r="84" spans="1:4" x14ac:dyDescent="0.2">
      <c r="A84" s="146" t="s">
        <v>27</v>
      </c>
      <c r="B84" s="146" t="s">
        <v>99</v>
      </c>
      <c r="C84" s="120" t="s">
        <v>126</v>
      </c>
      <c r="D84" s="147">
        <v>49</v>
      </c>
    </row>
    <row r="85" spans="1:4" x14ac:dyDescent="0.2">
      <c r="A85" s="146" t="s">
        <v>27</v>
      </c>
      <c r="B85" s="148" t="s">
        <v>129</v>
      </c>
      <c r="C85" s="120" t="s">
        <v>130</v>
      </c>
      <c r="D85" s="147">
        <v>42</v>
      </c>
    </row>
    <row r="86" spans="1:4" x14ac:dyDescent="0.2">
      <c r="A86" s="146" t="s">
        <v>27</v>
      </c>
      <c r="B86" s="146" t="s">
        <v>103</v>
      </c>
      <c r="C86" s="120" t="s">
        <v>134</v>
      </c>
      <c r="D86" s="147">
        <v>52</v>
      </c>
    </row>
    <row r="87" spans="1:4" x14ac:dyDescent="0.2">
      <c r="A87" s="146" t="s">
        <v>27</v>
      </c>
      <c r="B87" s="148" t="s">
        <v>127</v>
      </c>
      <c r="C87" s="120" t="s">
        <v>128</v>
      </c>
      <c r="D87" s="147">
        <v>51</v>
      </c>
    </row>
    <row r="88" spans="1:4" x14ac:dyDescent="0.2">
      <c r="A88" s="135" t="s">
        <v>28</v>
      </c>
      <c r="B88" s="136" t="s">
        <v>223</v>
      </c>
      <c r="C88" s="115" t="s">
        <v>225</v>
      </c>
      <c r="D88" s="137">
        <v>64</v>
      </c>
    </row>
    <row r="89" spans="1:4" x14ac:dyDescent="0.2">
      <c r="A89" s="135" t="s">
        <v>28</v>
      </c>
      <c r="B89" s="136" t="s">
        <v>224</v>
      </c>
      <c r="C89" s="115" t="s">
        <v>226</v>
      </c>
      <c r="D89" s="137">
        <v>64</v>
      </c>
    </row>
    <row r="90" spans="1:4" x14ac:dyDescent="0.2">
      <c r="A90" s="149" t="s">
        <v>215</v>
      </c>
      <c r="B90" s="150" t="s">
        <v>217</v>
      </c>
      <c r="C90" s="121" t="s">
        <v>220</v>
      </c>
      <c r="D90" s="139">
        <v>51</v>
      </c>
    </row>
    <row r="91" spans="1:4" x14ac:dyDescent="0.2">
      <c r="A91" s="149" t="s">
        <v>215</v>
      </c>
      <c r="B91" s="150" t="s">
        <v>216</v>
      </c>
      <c r="C91" s="121" t="s">
        <v>54</v>
      </c>
      <c r="D91" s="139">
        <v>49</v>
      </c>
    </row>
    <row r="92" spans="1:4" x14ac:dyDescent="0.2">
      <c r="A92" s="149" t="s">
        <v>215</v>
      </c>
      <c r="B92" s="150" t="s">
        <v>218</v>
      </c>
      <c r="C92" s="121" t="s">
        <v>221</v>
      </c>
      <c r="D92" s="139">
        <v>49</v>
      </c>
    </row>
    <row r="93" spans="1:4" x14ac:dyDescent="0.2">
      <c r="A93" s="149" t="s">
        <v>215</v>
      </c>
      <c r="B93" s="150" t="s">
        <v>219</v>
      </c>
      <c r="C93" s="121" t="s">
        <v>222</v>
      </c>
      <c r="D93" s="139">
        <v>48</v>
      </c>
    </row>
    <row r="94" spans="1:4" x14ac:dyDescent="0.2">
      <c r="A94" s="151" t="s">
        <v>29</v>
      </c>
      <c r="B94" s="151" t="s">
        <v>108</v>
      </c>
      <c r="C94" s="122" t="s">
        <v>57</v>
      </c>
      <c r="D94" s="141">
        <v>63</v>
      </c>
    </row>
    <row r="95" spans="1:4" x14ac:dyDescent="0.2">
      <c r="A95" s="151" t="s">
        <v>29</v>
      </c>
      <c r="B95" s="151" t="s">
        <v>109</v>
      </c>
      <c r="C95" s="122" t="s">
        <v>58</v>
      </c>
      <c r="D95" s="141">
        <v>62</v>
      </c>
    </row>
    <row r="96" spans="1:4" x14ac:dyDescent="0.2">
      <c r="A96" s="151" t="s">
        <v>29</v>
      </c>
      <c r="B96" s="151" t="s">
        <v>110</v>
      </c>
      <c r="C96" s="122" t="s">
        <v>59</v>
      </c>
      <c r="D96" s="141">
        <v>63</v>
      </c>
    </row>
    <row r="97" spans="1:4" x14ac:dyDescent="0.2">
      <c r="A97" s="151" t="s">
        <v>29</v>
      </c>
      <c r="B97" s="152" t="s">
        <v>214</v>
      </c>
      <c r="C97" s="122" t="s">
        <v>60</v>
      </c>
      <c r="D97" s="141">
        <v>63</v>
      </c>
    </row>
    <row r="98" spans="1:4" x14ac:dyDescent="0.2">
      <c r="A98" s="151" t="s">
        <v>29</v>
      </c>
      <c r="B98" s="151" t="s">
        <v>111</v>
      </c>
      <c r="C98" s="122" t="s">
        <v>61</v>
      </c>
      <c r="D98" s="141">
        <v>62</v>
      </c>
    </row>
    <row r="99" spans="1:4" x14ac:dyDescent="0.2">
      <c r="A99" s="151" t="s">
        <v>29</v>
      </c>
      <c r="B99" s="151" t="s">
        <v>112</v>
      </c>
      <c r="C99" s="122" t="s">
        <v>62</v>
      </c>
      <c r="D99" s="141">
        <v>62</v>
      </c>
    </row>
    <row r="100" spans="1:4" x14ac:dyDescent="0.2">
      <c r="A100" s="151" t="s">
        <v>29</v>
      </c>
      <c r="B100" s="151" t="s">
        <v>113</v>
      </c>
      <c r="C100" s="122" t="s">
        <v>114</v>
      </c>
      <c r="D100" s="141">
        <v>62</v>
      </c>
    </row>
    <row r="101" spans="1:4" x14ac:dyDescent="0.2">
      <c r="A101" s="151" t="s">
        <v>29</v>
      </c>
      <c r="B101" s="151" t="s">
        <v>115</v>
      </c>
      <c r="C101" s="122" t="s">
        <v>63</v>
      </c>
      <c r="D101" s="141">
        <v>62</v>
      </c>
    </row>
  </sheetData>
  <sheetProtection algorithmName="SHA-512" hashValue="tYJdjr+pRpckXUzDNjnx/SdUQEJ2MdApxNDNzkrlZsN9Gvi0hmXH4V+zs50TCS8BYvkGeEteb0glyDgEcJrvsA==" saltValue="Q7iHDChS4jfC7Xvdr9YUrA==" spinCount="100000" sheet="1" objects="1" scenarios="1" sort="0" autoFilter="0"/>
  <autoFilter ref="A4:D101" xr:uid="{00000000-0009-0000-0000-000002000000}">
    <sortState xmlns:xlrd2="http://schemas.microsoft.com/office/spreadsheetml/2017/richdata2" ref="A5:D101">
      <sortCondition ref="A4"/>
    </sortState>
  </autoFilter>
  <mergeCells count="3">
    <mergeCell ref="A3:D3"/>
    <mergeCell ref="A1:D1"/>
    <mergeCell ref="A2:D2"/>
  </mergeCells>
  <hyperlinks>
    <hyperlink ref="A2" r:id="rId1" xr:uid="{00000000-0004-0000-02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0"/>
  <sheetViews>
    <sheetView workbookViewId="0">
      <pane ySplit="1" topLeftCell="A2" activePane="bottomLeft" state="frozen"/>
      <selection pane="bottomLeft" activeCell="C97" sqref="C97"/>
    </sheetView>
  </sheetViews>
  <sheetFormatPr baseColWidth="10" defaultColWidth="0" defaultRowHeight="15" zeroHeight="1" x14ac:dyDescent="0.2"/>
  <cols>
    <col min="1" max="1" width="21.6640625" style="50" customWidth="1"/>
    <col min="2" max="2" width="47.6640625" style="48" customWidth="1"/>
    <col min="3" max="3" width="14.6640625" style="48" customWidth="1"/>
    <col min="4" max="7" width="0" style="48" hidden="1" customWidth="1"/>
    <col min="8" max="16384" width="9.1640625" style="48" hidden="1"/>
  </cols>
  <sheetData>
    <row r="1" spans="1:3" ht="21" x14ac:dyDescent="0.2">
      <c r="A1" s="27" t="s">
        <v>19</v>
      </c>
      <c r="B1" s="12" t="s">
        <v>18</v>
      </c>
      <c r="C1" s="13" t="s">
        <v>21</v>
      </c>
    </row>
    <row r="2" spans="1:3" x14ac:dyDescent="0.2">
      <c r="A2" s="62" t="s">
        <v>198</v>
      </c>
      <c r="B2" s="76" t="s">
        <v>77</v>
      </c>
      <c r="C2" s="63">
        <v>56</v>
      </c>
    </row>
    <row r="3" spans="1:3" x14ac:dyDescent="0.2">
      <c r="A3" s="62" t="s">
        <v>199</v>
      </c>
      <c r="B3" s="76" t="s">
        <v>78</v>
      </c>
      <c r="C3" s="63">
        <v>58</v>
      </c>
    </row>
    <row r="4" spans="1:3" x14ac:dyDescent="0.2">
      <c r="A4" s="61" t="s">
        <v>37</v>
      </c>
      <c r="B4" s="77" t="s">
        <v>200</v>
      </c>
      <c r="C4" s="63">
        <v>75</v>
      </c>
    </row>
    <row r="5" spans="1:3" x14ac:dyDescent="0.2">
      <c r="A5" s="61" t="s">
        <v>33</v>
      </c>
      <c r="B5" s="76" t="s">
        <v>73</v>
      </c>
      <c r="C5" s="63">
        <v>62</v>
      </c>
    </row>
    <row r="6" spans="1:3" x14ac:dyDescent="0.2">
      <c r="A6" s="61" t="s">
        <v>34</v>
      </c>
      <c r="B6" s="76" t="s">
        <v>74</v>
      </c>
      <c r="C6" s="63">
        <v>57</v>
      </c>
    </row>
    <row r="7" spans="1:3" x14ac:dyDescent="0.2">
      <c r="A7" s="61" t="s">
        <v>35</v>
      </c>
      <c r="B7" s="76" t="s">
        <v>75</v>
      </c>
      <c r="C7" s="63">
        <v>57</v>
      </c>
    </row>
    <row r="8" spans="1:3" x14ac:dyDescent="0.2">
      <c r="A8" s="61" t="s">
        <v>36</v>
      </c>
      <c r="B8" s="76" t="s">
        <v>76</v>
      </c>
      <c r="C8" s="63">
        <v>57</v>
      </c>
    </row>
    <row r="9" spans="1:3" x14ac:dyDescent="0.2">
      <c r="A9" s="64" t="s">
        <v>42</v>
      </c>
      <c r="B9" s="78" t="s">
        <v>86</v>
      </c>
      <c r="C9" s="65">
        <v>74</v>
      </c>
    </row>
    <row r="10" spans="1:3" x14ac:dyDescent="0.2">
      <c r="A10" s="64" t="s">
        <v>40</v>
      </c>
      <c r="B10" s="78" t="s">
        <v>51</v>
      </c>
      <c r="C10" s="65">
        <v>57</v>
      </c>
    </row>
    <row r="11" spans="1:3" x14ac:dyDescent="0.2">
      <c r="A11" s="64" t="s">
        <v>43</v>
      </c>
      <c r="B11" s="78" t="s">
        <v>87</v>
      </c>
      <c r="C11" s="65">
        <v>56</v>
      </c>
    </row>
    <row r="12" spans="1:3" x14ac:dyDescent="0.2">
      <c r="A12" s="64" t="s">
        <v>44</v>
      </c>
      <c r="B12" s="78" t="s">
        <v>89</v>
      </c>
      <c r="C12" s="65">
        <v>56</v>
      </c>
    </row>
    <row r="13" spans="1:3" x14ac:dyDescent="0.2">
      <c r="A13" s="64" t="s">
        <v>49</v>
      </c>
      <c r="B13" s="78" t="s">
        <v>79</v>
      </c>
      <c r="C13" s="65">
        <v>55</v>
      </c>
    </row>
    <row r="14" spans="1:3" x14ac:dyDescent="0.2">
      <c r="A14" s="64" t="s">
        <v>50</v>
      </c>
      <c r="B14" s="78" t="s">
        <v>80</v>
      </c>
      <c r="C14" s="65">
        <v>57</v>
      </c>
    </row>
    <row r="15" spans="1:3" x14ac:dyDescent="0.2">
      <c r="A15" s="64" t="s">
        <v>53</v>
      </c>
      <c r="B15" s="78" t="s">
        <v>81</v>
      </c>
      <c r="C15" s="65">
        <v>56</v>
      </c>
    </row>
    <row r="16" spans="1:3" x14ac:dyDescent="0.2">
      <c r="A16" s="64" t="s">
        <v>52</v>
      </c>
      <c r="B16" s="78" t="s">
        <v>82</v>
      </c>
      <c r="C16" s="65">
        <v>56</v>
      </c>
    </row>
    <row r="17" spans="1:3" x14ac:dyDescent="0.2">
      <c r="A17" s="64" t="s">
        <v>46</v>
      </c>
      <c r="B17" s="78" t="s">
        <v>90</v>
      </c>
      <c r="C17" s="65">
        <v>56</v>
      </c>
    </row>
    <row r="18" spans="1:3" x14ac:dyDescent="0.2">
      <c r="A18" s="64" t="s">
        <v>38</v>
      </c>
      <c r="B18" s="78" t="s">
        <v>83</v>
      </c>
      <c r="C18" s="65">
        <v>55</v>
      </c>
    </row>
    <row r="19" spans="1:3" x14ac:dyDescent="0.2">
      <c r="A19" s="64" t="s">
        <v>48</v>
      </c>
      <c r="B19" s="78" t="s">
        <v>85</v>
      </c>
      <c r="C19" s="65">
        <v>57</v>
      </c>
    </row>
    <row r="20" spans="1:3" x14ac:dyDescent="0.2">
      <c r="A20" s="64" t="s">
        <v>47</v>
      </c>
      <c r="B20" s="78" t="s">
        <v>88</v>
      </c>
      <c r="C20" s="65">
        <v>74</v>
      </c>
    </row>
    <row r="21" spans="1:3" x14ac:dyDescent="0.2">
      <c r="A21" s="64" t="s">
        <v>45</v>
      </c>
      <c r="B21" s="78" t="s">
        <v>91</v>
      </c>
      <c r="C21" s="65">
        <v>95</v>
      </c>
    </row>
    <row r="22" spans="1:3" x14ac:dyDescent="0.2">
      <c r="A22" s="64" t="s">
        <v>39</v>
      </c>
      <c r="B22" s="78" t="s">
        <v>84</v>
      </c>
      <c r="C22" s="65">
        <v>56</v>
      </c>
    </row>
    <row r="23" spans="1:3" x14ac:dyDescent="0.2">
      <c r="A23" s="58" t="s">
        <v>137</v>
      </c>
      <c r="B23" s="79" t="s">
        <v>146</v>
      </c>
      <c r="C23" s="67">
        <v>43</v>
      </c>
    </row>
    <row r="24" spans="1:3" x14ac:dyDescent="0.2">
      <c r="A24" s="58" t="s">
        <v>155</v>
      </c>
      <c r="B24" s="79" t="s">
        <v>154</v>
      </c>
      <c r="C24" s="67">
        <v>51</v>
      </c>
    </row>
    <row r="25" spans="1:3" x14ac:dyDescent="0.2">
      <c r="A25" s="58" t="s">
        <v>138</v>
      </c>
      <c r="B25" s="79" t="s">
        <v>147</v>
      </c>
      <c r="C25" s="67">
        <v>55</v>
      </c>
    </row>
    <row r="26" spans="1:3" x14ac:dyDescent="0.2">
      <c r="A26" s="58" t="s">
        <v>145</v>
      </c>
      <c r="B26" s="79" t="s">
        <v>153</v>
      </c>
      <c r="C26" s="67">
        <v>51</v>
      </c>
    </row>
    <row r="27" spans="1:3" x14ac:dyDescent="0.2">
      <c r="A27" s="58" t="s">
        <v>158</v>
      </c>
      <c r="B27" s="79" t="s">
        <v>157</v>
      </c>
      <c r="C27" s="67">
        <v>24</v>
      </c>
    </row>
    <row r="28" spans="1:3" x14ac:dyDescent="0.2">
      <c r="A28" s="58" t="s">
        <v>159</v>
      </c>
      <c r="B28" s="79" t="s">
        <v>165</v>
      </c>
      <c r="C28" s="67">
        <v>62</v>
      </c>
    </row>
    <row r="29" spans="1:3" x14ac:dyDescent="0.2">
      <c r="A29" s="58" t="s">
        <v>160</v>
      </c>
      <c r="B29" s="79" t="s">
        <v>166</v>
      </c>
      <c r="C29" s="67">
        <v>70</v>
      </c>
    </row>
    <row r="30" spans="1:3" x14ac:dyDescent="0.2">
      <c r="A30" s="58" t="s">
        <v>161</v>
      </c>
      <c r="B30" s="79" t="s">
        <v>167</v>
      </c>
      <c r="C30" s="67">
        <v>72</v>
      </c>
    </row>
    <row r="31" spans="1:3" x14ac:dyDescent="0.2">
      <c r="A31" s="58" t="s">
        <v>162</v>
      </c>
      <c r="B31" s="79" t="s">
        <v>168</v>
      </c>
      <c r="C31" s="67">
        <v>52</v>
      </c>
    </row>
    <row r="32" spans="1:3" x14ac:dyDescent="0.2">
      <c r="A32" s="58" t="s">
        <v>163</v>
      </c>
      <c r="B32" s="79" t="s">
        <v>169</v>
      </c>
      <c r="C32" s="67">
        <v>48</v>
      </c>
    </row>
    <row r="33" spans="1:3" x14ac:dyDescent="0.2">
      <c r="A33" s="58" t="s">
        <v>139</v>
      </c>
      <c r="B33" s="79" t="s">
        <v>148</v>
      </c>
      <c r="C33" s="67">
        <v>49</v>
      </c>
    </row>
    <row r="34" spans="1:3" x14ac:dyDescent="0.2">
      <c r="A34" s="58" t="s">
        <v>140</v>
      </c>
      <c r="B34" s="79" t="s">
        <v>149</v>
      </c>
      <c r="C34" s="67">
        <v>44</v>
      </c>
    </row>
    <row r="35" spans="1:3" x14ac:dyDescent="0.2">
      <c r="A35" s="58" t="s">
        <v>141</v>
      </c>
      <c r="B35" s="79" t="s">
        <v>150</v>
      </c>
      <c r="C35" s="67">
        <v>44</v>
      </c>
    </row>
    <row r="36" spans="1:3" x14ac:dyDescent="0.2">
      <c r="A36" s="58" t="s">
        <v>175</v>
      </c>
      <c r="B36" s="79" t="s">
        <v>177</v>
      </c>
      <c r="C36" s="67">
        <v>46</v>
      </c>
    </row>
    <row r="37" spans="1:3" x14ac:dyDescent="0.2">
      <c r="A37" s="58" t="s">
        <v>176</v>
      </c>
      <c r="B37" s="79" t="s">
        <v>178</v>
      </c>
      <c r="C37" s="67">
        <v>51</v>
      </c>
    </row>
    <row r="38" spans="1:3" x14ac:dyDescent="0.2">
      <c r="A38" s="58" t="s">
        <v>173</v>
      </c>
      <c r="B38" s="79" t="s">
        <v>171</v>
      </c>
      <c r="C38" s="67">
        <v>52</v>
      </c>
    </row>
    <row r="39" spans="1:3" x14ac:dyDescent="0.2">
      <c r="A39" s="58" t="s">
        <v>144</v>
      </c>
      <c r="B39" s="79" t="s">
        <v>156</v>
      </c>
      <c r="C39" s="67">
        <v>55</v>
      </c>
    </row>
    <row r="40" spans="1:3" x14ac:dyDescent="0.2">
      <c r="A40" s="58" t="s">
        <v>143</v>
      </c>
      <c r="B40" s="79" t="s">
        <v>152</v>
      </c>
      <c r="C40" s="67">
        <v>57</v>
      </c>
    </row>
    <row r="41" spans="1:3" x14ac:dyDescent="0.2">
      <c r="A41" s="58" t="s">
        <v>142</v>
      </c>
      <c r="B41" s="79" t="s">
        <v>151</v>
      </c>
      <c r="C41" s="67">
        <v>46</v>
      </c>
    </row>
    <row r="42" spans="1:3" x14ac:dyDescent="0.2">
      <c r="A42" s="58" t="s">
        <v>164</v>
      </c>
      <c r="B42" s="79" t="s">
        <v>170</v>
      </c>
      <c r="C42" s="67">
        <v>55</v>
      </c>
    </row>
    <row r="43" spans="1:3" x14ac:dyDescent="0.2">
      <c r="A43" s="58" t="s">
        <v>174</v>
      </c>
      <c r="B43" s="79" t="s">
        <v>172</v>
      </c>
      <c r="C43" s="67">
        <v>56</v>
      </c>
    </row>
    <row r="44" spans="1:3" x14ac:dyDescent="0.2">
      <c r="A44" s="68" t="s">
        <v>30</v>
      </c>
      <c r="B44" s="80" t="s">
        <v>92</v>
      </c>
      <c r="C44" s="69">
        <v>45</v>
      </c>
    </row>
    <row r="45" spans="1:3" x14ac:dyDescent="0.2">
      <c r="A45" s="68" t="s">
        <v>30</v>
      </c>
      <c r="B45" s="80" t="s">
        <v>95</v>
      </c>
      <c r="C45" s="69">
        <v>45</v>
      </c>
    </row>
    <row r="46" spans="1:3" x14ac:dyDescent="0.2">
      <c r="A46" s="68" t="s">
        <v>32</v>
      </c>
      <c r="B46" s="80" t="s">
        <v>93</v>
      </c>
      <c r="C46" s="69">
        <v>47</v>
      </c>
    </row>
    <row r="47" spans="1:3" x14ac:dyDescent="0.2">
      <c r="A47" s="68" t="s">
        <v>31</v>
      </c>
      <c r="B47" s="80" t="s">
        <v>94</v>
      </c>
      <c r="C47" s="69">
        <v>47</v>
      </c>
    </row>
    <row r="48" spans="1:3" x14ac:dyDescent="0.2">
      <c r="A48" s="70" t="s">
        <v>195</v>
      </c>
      <c r="B48" s="81" t="s">
        <v>186</v>
      </c>
      <c r="C48" s="71">
        <v>57</v>
      </c>
    </row>
    <row r="49" spans="1:3" x14ac:dyDescent="0.2">
      <c r="A49" s="70" t="s">
        <v>196</v>
      </c>
      <c r="B49" s="81" t="s">
        <v>187</v>
      </c>
      <c r="C49" s="71">
        <v>57</v>
      </c>
    </row>
    <row r="50" spans="1:3" x14ac:dyDescent="0.2">
      <c r="A50" s="70" t="s">
        <v>192</v>
      </c>
      <c r="B50" s="81" t="s">
        <v>185</v>
      </c>
      <c r="C50" s="71">
        <v>56</v>
      </c>
    </row>
    <row r="51" spans="1:3" x14ac:dyDescent="0.2">
      <c r="A51" s="70" t="s">
        <v>193</v>
      </c>
      <c r="B51" s="81" t="s">
        <v>184</v>
      </c>
      <c r="C51" s="71">
        <v>55</v>
      </c>
    </row>
    <row r="52" spans="1:3" x14ac:dyDescent="0.2">
      <c r="A52" s="70" t="s">
        <v>194</v>
      </c>
      <c r="B52" s="81" t="s">
        <v>183</v>
      </c>
      <c r="C52" s="71">
        <v>55</v>
      </c>
    </row>
    <row r="53" spans="1:3" x14ac:dyDescent="0.2">
      <c r="A53" s="70" t="s">
        <v>190</v>
      </c>
      <c r="B53" s="81" t="s">
        <v>181</v>
      </c>
      <c r="C53" s="71">
        <v>55</v>
      </c>
    </row>
    <row r="54" spans="1:3" x14ac:dyDescent="0.2">
      <c r="A54" s="70" t="s">
        <v>189</v>
      </c>
      <c r="B54" s="81" t="s">
        <v>180</v>
      </c>
      <c r="C54" s="71">
        <v>54</v>
      </c>
    </row>
    <row r="55" spans="1:3" x14ac:dyDescent="0.2">
      <c r="A55" s="70" t="s">
        <v>191</v>
      </c>
      <c r="B55" s="81" t="s">
        <v>182</v>
      </c>
      <c r="C55" s="71">
        <v>54</v>
      </c>
    </row>
    <row r="56" spans="1:3" x14ac:dyDescent="0.2">
      <c r="A56" s="70" t="s">
        <v>197</v>
      </c>
      <c r="B56" s="81" t="s">
        <v>188</v>
      </c>
      <c r="C56" s="71">
        <v>54</v>
      </c>
    </row>
    <row r="57" spans="1:3" x14ac:dyDescent="0.2">
      <c r="A57" s="72" t="s">
        <v>208</v>
      </c>
      <c r="B57" s="82" t="s">
        <v>202</v>
      </c>
      <c r="C57" s="73">
        <v>52</v>
      </c>
    </row>
    <row r="58" spans="1:3" x14ac:dyDescent="0.2">
      <c r="A58" s="72" t="s">
        <v>209</v>
      </c>
      <c r="B58" s="82" t="s">
        <v>203</v>
      </c>
      <c r="C58" s="73">
        <v>51</v>
      </c>
    </row>
    <row r="59" spans="1:3" x14ac:dyDescent="0.2">
      <c r="A59" s="72" t="s">
        <v>210</v>
      </c>
      <c r="B59" s="82" t="s">
        <v>204</v>
      </c>
      <c r="C59" s="73">
        <v>48</v>
      </c>
    </row>
    <row r="60" spans="1:3" x14ac:dyDescent="0.2">
      <c r="A60" s="72" t="s">
        <v>211</v>
      </c>
      <c r="B60" s="82" t="s">
        <v>205</v>
      </c>
      <c r="C60" s="73">
        <v>48</v>
      </c>
    </row>
    <row r="61" spans="1:3" x14ac:dyDescent="0.2">
      <c r="A61" s="72" t="s">
        <v>212</v>
      </c>
      <c r="B61" s="82" t="s">
        <v>206</v>
      </c>
      <c r="C61" s="73">
        <v>50</v>
      </c>
    </row>
    <row r="62" spans="1:3" x14ac:dyDescent="0.2">
      <c r="A62" s="72" t="s">
        <v>213</v>
      </c>
      <c r="B62" s="82" t="s">
        <v>207</v>
      </c>
      <c r="C62" s="73">
        <v>49</v>
      </c>
    </row>
    <row r="63" spans="1:3" x14ac:dyDescent="0.2">
      <c r="A63" s="62" t="s">
        <v>227</v>
      </c>
      <c r="B63" s="89" t="s">
        <v>230</v>
      </c>
      <c r="C63" s="63">
        <v>100</v>
      </c>
    </row>
    <row r="64" spans="1:3" x14ac:dyDescent="0.2">
      <c r="A64" s="62" t="s">
        <v>235</v>
      </c>
      <c r="B64" s="89" t="s">
        <v>236</v>
      </c>
      <c r="C64" s="63">
        <v>94</v>
      </c>
    </row>
    <row r="65" spans="1:3" x14ac:dyDescent="0.2">
      <c r="A65" s="74" t="s">
        <v>68</v>
      </c>
      <c r="B65" s="83" t="s">
        <v>67</v>
      </c>
      <c r="C65" s="63">
        <v>198</v>
      </c>
    </row>
    <row r="66" spans="1:3" x14ac:dyDescent="0.2">
      <c r="A66" s="62" t="s">
        <v>229</v>
      </c>
      <c r="B66" s="89" t="s">
        <v>228</v>
      </c>
      <c r="C66" s="63">
        <v>181</v>
      </c>
    </row>
    <row r="67" spans="1:3" x14ac:dyDescent="0.2">
      <c r="A67" s="62" t="s">
        <v>233</v>
      </c>
      <c r="B67" s="89" t="s">
        <v>231</v>
      </c>
      <c r="C67" s="63">
        <v>166</v>
      </c>
    </row>
    <row r="68" spans="1:3" x14ac:dyDescent="0.2">
      <c r="A68" s="62" t="s">
        <v>234</v>
      </c>
      <c r="B68" s="89" t="s">
        <v>232</v>
      </c>
      <c r="C68" s="63">
        <v>217</v>
      </c>
    </row>
    <row r="69" spans="1:3" x14ac:dyDescent="0.2">
      <c r="A69" s="64" t="s">
        <v>55</v>
      </c>
      <c r="B69" s="78" t="s">
        <v>96</v>
      </c>
      <c r="C69" s="65">
        <v>62</v>
      </c>
    </row>
    <row r="70" spans="1:3" x14ac:dyDescent="0.2">
      <c r="A70" s="64" t="s">
        <v>56</v>
      </c>
      <c r="B70" s="78" t="s">
        <v>97</v>
      </c>
      <c r="C70" s="65">
        <v>64</v>
      </c>
    </row>
    <row r="71" spans="1:3" x14ac:dyDescent="0.2">
      <c r="A71" s="59" t="s">
        <v>123</v>
      </c>
      <c r="B71" s="84" t="s">
        <v>104</v>
      </c>
      <c r="C71" s="66">
        <v>51</v>
      </c>
    </row>
    <row r="72" spans="1:3" x14ac:dyDescent="0.2">
      <c r="A72" s="59" t="s">
        <v>136</v>
      </c>
      <c r="B72" s="85" t="s">
        <v>135</v>
      </c>
      <c r="C72" s="66">
        <v>59</v>
      </c>
    </row>
    <row r="73" spans="1:3" x14ac:dyDescent="0.2">
      <c r="A73" s="59" t="s">
        <v>133</v>
      </c>
      <c r="B73" s="84" t="s">
        <v>102</v>
      </c>
      <c r="C73" s="66">
        <v>52</v>
      </c>
    </row>
    <row r="74" spans="1:3" x14ac:dyDescent="0.2">
      <c r="A74" s="59" t="s">
        <v>131</v>
      </c>
      <c r="B74" s="84" t="s">
        <v>100</v>
      </c>
      <c r="C74" s="66">
        <v>52</v>
      </c>
    </row>
    <row r="75" spans="1:3" x14ac:dyDescent="0.2">
      <c r="A75" s="59" t="s">
        <v>132</v>
      </c>
      <c r="B75" s="84" t="s">
        <v>101</v>
      </c>
      <c r="C75" s="66">
        <v>52</v>
      </c>
    </row>
    <row r="76" spans="1:3" x14ac:dyDescent="0.2">
      <c r="A76" s="59" t="s">
        <v>125</v>
      </c>
      <c r="B76" s="84" t="s">
        <v>98</v>
      </c>
      <c r="C76" s="66">
        <v>48</v>
      </c>
    </row>
    <row r="77" spans="1:3" x14ac:dyDescent="0.2">
      <c r="A77" s="59" t="s">
        <v>122</v>
      </c>
      <c r="B77" s="84" t="s">
        <v>105</v>
      </c>
      <c r="C77" s="66">
        <v>53</v>
      </c>
    </row>
    <row r="78" spans="1:3" x14ac:dyDescent="0.2">
      <c r="A78" s="59" t="s">
        <v>121</v>
      </c>
      <c r="B78" s="84" t="s">
        <v>106</v>
      </c>
      <c r="C78" s="66">
        <v>52</v>
      </c>
    </row>
    <row r="79" spans="1:3" x14ac:dyDescent="0.2">
      <c r="A79" s="59" t="s">
        <v>120</v>
      </c>
      <c r="B79" s="85" t="s">
        <v>119</v>
      </c>
      <c r="C79" s="66">
        <v>52</v>
      </c>
    </row>
    <row r="80" spans="1:3" x14ac:dyDescent="0.2">
      <c r="A80" s="59" t="s">
        <v>124</v>
      </c>
      <c r="B80" s="84" t="s">
        <v>107</v>
      </c>
      <c r="C80" s="66">
        <v>53</v>
      </c>
    </row>
    <row r="81" spans="1:3" x14ac:dyDescent="0.2">
      <c r="A81" s="59" t="s">
        <v>126</v>
      </c>
      <c r="B81" s="84" t="s">
        <v>99</v>
      </c>
      <c r="C81" s="66">
        <v>49</v>
      </c>
    </row>
    <row r="82" spans="1:3" x14ac:dyDescent="0.2">
      <c r="A82" s="59" t="s">
        <v>130</v>
      </c>
      <c r="B82" s="85" t="s">
        <v>129</v>
      </c>
      <c r="C82" s="66">
        <v>42</v>
      </c>
    </row>
    <row r="83" spans="1:3" x14ac:dyDescent="0.2">
      <c r="A83" s="59" t="s">
        <v>134</v>
      </c>
      <c r="B83" s="84" t="s">
        <v>103</v>
      </c>
      <c r="C83" s="66">
        <v>52</v>
      </c>
    </row>
    <row r="84" spans="1:3" x14ac:dyDescent="0.2">
      <c r="A84" s="59" t="s">
        <v>128</v>
      </c>
      <c r="B84" s="85" t="s">
        <v>127</v>
      </c>
      <c r="C84" s="66">
        <v>51</v>
      </c>
    </row>
    <row r="85" spans="1:3" x14ac:dyDescent="0.2">
      <c r="A85" s="58" t="s">
        <v>225</v>
      </c>
      <c r="B85" s="79" t="s">
        <v>223</v>
      </c>
      <c r="C85" s="67">
        <v>64</v>
      </c>
    </row>
    <row r="86" spans="1:3" x14ac:dyDescent="0.2">
      <c r="A86" s="58" t="s">
        <v>226</v>
      </c>
      <c r="B86" s="79" t="s">
        <v>224</v>
      </c>
      <c r="C86" s="67">
        <v>64</v>
      </c>
    </row>
    <row r="87" spans="1:3" x14ac:dyDescent="0.2">
      <c r="A87" s="75" t="s">
        <v>220</v>
      </c>
      <c r="B87" s="86" t="s">
        <v>217</v>
      </c>
      <c r="C87" s="69">
        <v>51</v>
      </c>
    </row>
    <row r="88" spans="1:3" x14ac:dyDescent="0.2">
      <c r="A88" s="75" t="s">
        <v>54</v>
      </c>
      <c r="B88" s="86" t="s">
        <v>216</v>
      </c>
      <c r="C88" s="69">
        <v>49</v>
      </c>
    </row>
    <row r="89" spans="1:3" x14ac:dyDescent="0.2">
      <c r="A89" s="75" t="s">
        <v>221</v>
      </c>
      <c r="B89" s="86" t="s">
        <v>218</v>
      </c>
      <c r="C89" s="69">
        <v>49</v>
      </c>
    </row>
    <row r="90" spans="1:3" x14ac:dyDescent="0.2">
      <c r="A90" s="75" t="s">
        <v>222</v>
      </c>
      <c r="B90" s="86" t="s">
        <v>219</v>
      </c>
      <c r="C90" s="69">
        <v>48</v>
      </c>
    </row>
    <row r="91" spans="1:3" x14ac:dyDescent="0.2">
      <c r="A91" s="60" t="s">
        <v>57</v>
      </c>
      <c r="B91" s="87" t="s">
        <v>108</v>
      </c>
      <c r="C91" s="71">
        <v>63</v>
      </c>
    </row>
    <row r="92" spans="1:3" x14ac:dyDescent="0.2">
      <c r="A92" s="60" t="s">
        <v>58</v>
      </c>
      <c r="B92" s="87" t="s">
        <v>109</v>
      </c>
      <c r="C92" s="71">
        <v>62</v>
      </c>
    </row>
    <row r="93" spans="1:3" x14ac:dyDescent="0.2">
      <c r="A93" s="60" t="s">
        <v>59</v>
      </c>
      <c r="B93" s="87" t="s">
        <v>110</v>
      </c>
      <c r="C93" s="71">
        <v>63</v>
      </c>
    </row>
    <row r="94" spans="1:3" x14ac:dyDescent="0.2">
      <c r="A94" s="60" t="s">
        <v>60</v>
      </c>
      <c r="B94" s="88" t="s">
        <v>214</v>
      </c>
      <c r="C94" s="71">
        <v>63</v>
      </c>
    </row>
    <row r="95" spans="1:3" x14ac:dyDescent="0.2">
      <c r="A95" s="60" t="s">
        <v>61</v>
      </c>
      <c r="B95" s="87" t="s">
        <v>111</v>
      </c>
      <c r="C95" s="71">
        <v>62</v>
      </c>
    </row>
    <row r="96" spans="1:3" x14ac:dyDescent="0.2">
      <c r="A96" s="60" t="s">
        <v>62</v>
      </c>
      <c r="B96" s="87" t="s">
        <v>112</v>
      </c>
      <c r="C96" s="71">
        <v>62</v>
      </c>
    </row>
    <row r="97" spans="1:3" x14ac:dyDescent="0.2">
      <c r="A97" s="60" t="s">
        <v>114</v>
      </c>
      <c r="B97" s="87" t="s">
        <v>113</v>
      </c>
      <c r="C97" s="71">
        <v>62</v>
      </c>
    </row>
    <row r="98" spans="1:3" x14ac:dyDescent="0.2">
      <c r="A98" s="60" t="s">
        <v>63</v>
      </c>
      <c r="B98" s="87" t="s">
        <v>115</v>
      </c>
      <c r="C98" s="71">
        <v>62</v>
      </c>
    </row>
    <row r="99" spans="1:3" x14ac:dyDescent="0.2"/>
    <row r="100" spans="1:3" x14ac:dyDescent="0.2"/>
    <row r="101" spans="1:3" x14ac:dyDescent="0.2"/>
    <row r="102" spans="1:3" x14ac:dyDescent="0.2"/>
    <row r="103" spans="1:3" x14ac:dyDescent="0.2"/>
    <row r="104" spans="1:3" x14ac:dyDescent="0.2"/>
    <row r="105" spans="1:3" x14ac:dyDescent="0.2"/>
    <row r="106" spans="1:3" x14ac:dyDescent="0.2"/>
    <row r="107" spans="1:3" x14ac:dyDescent="0.2"/>
    <row r="108" spans="1:3" x14ac:dyDescent="0.2"/>
    <row r="109" spans="1:3" x14ac:dyDescent="0.2"/>
    <row r="110" spans="1:3" x14ac:dyDescent="0.2"/>
  </sheetData>
  <sheetProtection algorithmName="SHA-512" hashValue="RnCxi6QspP+xGL+mNsZZdSvd/JI8VjxkmJj8H7SV4L7KjRe7Y99k6ppHoSJfoJItOq2F923yxHs8efddKbuSMQ==" saltValue="nLnm+PoTE2o5++6yK5pgtQ==" spinCount="100000" sheet="1" objects="1" scenarios="1"/>
  <autoFilter ref="A1:C1" xr:uid="{00000000-0009-0000-0000-000003000000}">
    <sortState xmlns:xlrd2="http://schemas.microsoft.com/office/spreadsheetml/2017/richdata2" ref="A2:C89">
      <sortCondition ref="A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Sales Invoice</vt:lpstr>
      <vt:lpstr>CMG Catalog (Spring)</vt:lpstr>
      <vt:lpstr>CMG Catalog VLOOKUP</vt:lpstr>
      <vt:lpstr>'CMG Catalog VLOOKUP'!_FilterDatabase</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Gregory Butorin</dc:creator>
  <cp:lastModifiedBy>Microsoft Office User</cp:lastModifiedBy>
  <cp:lastPrinted>2020-04-30T22:18:47Z</cp:lastPrinted>
  <dcterms:created xsi:type="dcterms:W3CDTF">2006-01-23T19:37:33Z</dcterms:created>
  <dcterms:modified xsi:type="dcterms:W3CDTF">2026-04-06T11:33:26Z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TC101514301033</vt:lpwstr>
  </property>
</Properties>
</file>